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10.28.68.243\011一時的な受渡場所\小野→篠原義先生へ\修正後\修正後_トイレ広告\"/>
    </mc:Choice>
  </mc:AlternateContent>
  <xr:revisionPtr revIDLastSave="0" documentId="13_ncr:1_{D96D4E7A-58CF-4556-BEE8-D10733DDBAA7}" xr6:coauthVersionLast="36" xr6:coauthVersionMax="36" xr10:uidLastSave="{00000000-0000-0000-0000-000000000000}"/>
  <bookViews>
    <workbookView xWindow="0" yWindow="0" windowWidth="28800" windowHeight="11385" tabRatio="623" xr2:uid="{00000000-000D-0000-FFFF-FFFF00000000}"/>
  </bookViews>
  <sheets>
    <sheet name="表紙" sheetId="16" r:id="rId1"/>
    <sheet name="総括表" sheetId="15" r:id="rId2"/>
    <sheet name="内訳書" sheetId="12" r:id="rId3"/>
    <sheet name="B-1" sheetId="19" r:id="rId4"/>
    <sheet name="B-2" sheetId="21" r:id="rId5"/>
    <sheet name="B-3" sheetId="24" r:id="rId6"/>
    <sheet name="B-4" sheetId="25" r:id="rId7"/>
    <sheet name="B-5" sheetId="26" r:id="rId8"/>
    <sheet name="B-6" sheetId="27" r:id="rId9"/>
    <sheet name="B-7" sheetId="31" r:id="rId10"/>
    <sheet name="B-7a" sheetId="28" r:id="rId11"/>
    <sheet name="B-7b" sheetId="30" r:id="rId12"/>
    <sheet name="B-8" sheetId="29" r:id="rId13"/>
    <sheet name="B-8a" sheetId="32" r:id="rId14"/>
    <sheet name="B-8b" sheetId="33" r:id="rId15"/>
    <sheet name="B-8c" sheetId="34" r:id="rId16"/>
  </sheets>
  <externalReferences>
    <externalReference r:id="rId17"/>
  </externalReferences>
  <definedNames>
    <definedName name="_xlnm.Print_Area" localSheetId="3">'B-1'!$B$1:$I$16</definedName>
    <definedName name="_xlnm.Print_Area" localSheetId="4">'B-2'!$B$1:$I$16</definedName>
    <definedName name="_xlnm.Print_Area" localSheetId="5">'B-3'!$B$1:$I$16</definedName>
    <definedName name="_xlnm.Print_Area" localSheetId="6">'B-4'!$B$1:$I$16</definedName>
    <definedName name="_xlnm.Print_Area" localSheetId="7">'B-5'!$B$1:$I$16</definedName>
    <definedName name="_xlnm.Print_Area" localSheetId="8">'B-6'!$B$1:$I$16</definedName>
    <definedName name="_xlnm.Print_Area" localSheetId="9">'B-7'!$B$1:$I$16</definedName>
    <definedName name="_xlnm.Print_Area" localSheetId="10">'B-7a'!$B$1:$I$16</definedName>
    <definedName name="_xlnm.Print_Area" localSheetId="11">'B-7b'!$B$1:$I$16</definedName>
    <definedName name="_xlnm.Print_Area" localSheetId="12">'B-8'!$B$1:$I$16</definedName>
    <definedName name="_xlnm.Print_Area" localSheetId="13">'B-8a'!$B$1:$I$16</definedName>
    <definedName name="_xlnm.Print_Area" localSheetId="14">'B-8b'!$B$1:$I$16</definedName>
    <definedName name="_xlnm.Print_Area" localSheetId="15">'B-8c'!$B$1:$I$16</definedName>
    <definedName name="_xlnm.Print_Area" localSheetId="1">総括表!$B$2:$H$16</definedName>
    <definedName name="_xlnm.Print_Area" localSheetId="2">内訳書!$B$1:$I$17</definedName>
    <definedName name="_xlnm.Print_Titles" localSheetId="3">'B-1'!$1:$1</definedName>
    <definedName name="_xlnm.Print_Titles" localSheetId="4">'B-2'!$1:$1</definedName>
    <definedName name="_xlnm.Print_Titles" localSheetId="5">'B-3'!$1:$1</definedName>
    <definedName name="_xlnm.Print_Titles" localSheetId="6">'B-4'!$1:$1</definedName>
    <definedName name="_xlnm.Print_Titles" localSheetId="7">'B-5'!$1:$1</definedName>
    <definedName name="_xlnm.Print_Titles" localSheetId="8">'B-6'!$1:$1</definedName>
    <definedName name="_xlnm.Print_Titles" localSheetId="9">'B-7'!$1:$1</definedName>
    <definedName name="_xlnm.Print_Titles" localSheetId="10">'B-7a'!$1:$1</definedName>
    <definedName name="_xlnm.Print_Titles" localSheetId="11">'B-7b'!$1:$1</definedName>
    <definedName name="_xlnm.Print_Titles" localSheetId="12">'B-8'!$1:$1</definedName>
    <definedName name="_xlnm.Print_Titles" localSheetId="13">'B-8a'!$1:$1</definedName>
    <definedName name="_xlnm.Print_Titles" localSheetId="14">'B-8b'!$1:$1</definedName>
    <definedName name="_xlnm.Print_Titles" localSheetId="15">'B-8c'!$1:$1</definedName>
    <definedName name="_xlnm.Print_Titles" localSheetId="2">内訳書!$1:$1</definedName>
    <definedName name="あ" localSheetId="5">#REF!</definedName>
    <definedName name="あ" localSheetId="6">#REF!</definedName>
    <definedName name="あ" localSheetId="7">#REF!</definedName>
    <definedName name="あ" localSheetId="8">#REF!</definedName>
    <definedName name="あ" localSheetId="9">#REF!</definedName>
    <definedName name="あ" localSheetId="10">#REF!</definedName>
    <definedName name="あ" localSheetId="11">#REF!</definedName>
    <definedName name="あ" localSheetId="12">#REF!</definedName>
    <definedName name="あ" localSheetId="13">#REF!</definedName>
    <definedName name="あ" localSheetId="14">#REF!</definedName>
    <definedName name="あ" localSheetId="15">#REF!</definedName>
    <definedName name="あ">#REF!</definedName>
    <definedName name="い" localSheetId="5">#REF!</definedName>
    <definedName name="い" localSheetId="6">#REF!</definedName>
    <definedName name="い" localSheetId="7">#REF!</definedName>
    <definedName name="い" localSheetId="8">#REF!</definedName>
    <definedName name="い" localSheetId="9">#REF!</definedName>
    <definedName name="い" localSheetId="10">#REF!</definedName>
    <definedName name="い" localSheetId="11">#REF!</definedName>
    <definedName name="い" localSheetId="12">#REF!</definedName>
    <definedName name="い" localSheetId="13">#REF!</definedName>
    <definedName name="い" localSheetId="14">#REF!</definedName>
    <definedName name="い" localSheetId="15">#REF!</definedName>
    <definedName name="い">#REF!</definedName>
    <definedName name="ｶﾞﾗｽ工事" localSheetId="3">'B-1'!#REF!</definedName>
    <definedName name="ｶﾞﾗｽ工事" localSheetId="4">'B-2'!#REF!</definedName>
    <definedName name="ｶﾞﾗｽ工事" localSheetId="5">'B-3'!#REF!</definedName>
    <definedName name="ｶﾞﾗｽ工事" localSheetId="6">'B-4'!#REF!</definedName>
    <definedName name="ｶﾞﾗｽ工事" localSheetId="7">'B-5'!#REF!</definedName>
    <definedName name="ｶﾞﾗｽ工事" localSheetId="8">'B-6'!#REF!</definedName>
    <definedName name="ｶﾞﾗｽ工事" localSheetId="9">'B-7'!#REF!</definedName>
    <definedName name="ｶﾞﾗｽ工事" localSheetId="10">'B-7a'!#REF!</definedName>
    <definedName name="ｶﾞﾗｽ工事" localSheetId="11">'B-7b'!#REF!</definedName>
    <definedName name="ｶﾞﾗｽ工事" localSheetId="12">'B-8'!#REF!</definedName>
    <definedName name="ｶﾞﾗｽ工事" localSheetId="13">'B-8a'!#REF!</definedName>
    <definedName name="ｶﾞﾗｽ工事" localSheetId="14">'B-8b'!#REF!</definedName>
    <definedName name="ｶﾞﾗｽ工事" localSheetId="15">'B-8c'!#REF!</definedName>
    <definedName name="ｶﾞﾗｽ工事" localSheetId="2">内訳書!#REF!</definedName>
    <definedName name="ｶﾞﾗｽ工事">#REF!</definedName>
    <definedName name="ｺﾝｸﾘｰﾄ工事" localSheetId="3">'B-1'!#REF!</definedName>
    <definedName name="ｺﾝｸﾘｰﾄ工事" localSheetId="4">'B-2'!#REF!</definedName>
    <definedName name="ｺﾝｸﾘｰﾄ工事" localSheetId="5">'B-3'!#REF!</definedName>
    <definedName name="ｺﾝｸﾘｰﾄ工事" localSheetId="6">'B-4'!#REF!</definedName>
    <definedName name="ｺﾝｸﾘｰﾄ工事" localSheetId="7">'B-5'!#REF!</definedName>
    <definedName name="ｺﾝｸﾘｰﾄ工事" localSheetId="8">'B-6'!#REF!</definedName>
    <definedName name="ｺﾝｸﾘｰﾄ工事" localSheetId="9">'B-7'!#REF!</definedName>
    <definedName name="ｺﾝｸﾘｰﾄ工事" localSheetId="10">'B-7a'!#REF!</definedName>
    <definedName name="ｺﾝｸﾘｰﾄ工事" localSheetId="11">'B-7b'!#REF!</definedName>
    <definedName name="ｺﾝｸﾘｰﾄ工事" localSheetId="12">'B-8'!#REF!</definedName>
    <definedName name="ｺﾝｸﾘｰﾄ工事" localSheetId="13">'B-8a'!#REF!</definedName>
    <definedName name="ｺﾝｸﾘｰﾄ工事" localSheetId="14">'B-8b'!#REF!</definedName>
    <definedName name="ｺﾝｸﾘｰﾄ工事" localSheetId="15">'B-8c'!#REF!</definedName>
    <definedName name="ｺﾝｸﾘｰﾄ工事" localSheetId="2">内訳書!#REF!</definedName>
    <definedName name="ｺﾝｸﾘｰﾄ工事">#REF!</definedName>
    <definedName name="ﾀｲﾙ工事" localSheetId="3">'B-1'!#REF!</definedName>
    <definedName name="ﾀｲﾙ工事" localSheetId="4">'B-2'!#REF!</definedName>
    <definedName name="ﾀｲﾙ工事" localSheetId="5">'B-3'!#REF!</definedName>
    <definedName name="ﾀｲﾙ工事" localSheetId="6">'B-4'!#REF!</definedName>
    <definedName name="ﾀｲﾙ工事" localSheetId="7">'B-5'!#REF!</definedName>
    <definedName name="ﾀｲﾙ工事" localSheetId="8">'B-6'!#REF!</definedName>
    <definedName name="ﾀｲﾙ工事" localSheetId="9">'B-7'!#REF!</definedName>
    <definedName name="ﾀｲﾙ工事" localSheetId="10">'B-7a'!#REF!</definedName>
    <definedName name="ﾀｲﾙ工事" localSheetId="11">'B-7b'!#REF!</definedName>
    <definedName name="ﾀｲﾙ工事" localSheetId="12">'B-8'!#REF!</definedName>
    <definedName name="ﾀｲﾙ工事" localSheetId="13">'B-8a'!#REF!</definedName>
    <definedName name="ﾀｲﾙ工事" localSheetId="14">'B-8b'!#REF!</definedName>
    <definedName name="ﾀｲﾙ工事" localSheetId="15">'B-8c'!#REF!</definedName>
    <definedName name="ﾀｲﾙ工事" localSheetId="2">内訳書!#REF!</definedName>
    <definedName name="ﾀｲﾙ工事">#REF!</definedName>
    <definedName name="や工事" localSheetId="4">'[1]内訳書（Ａ共通）'!#REF!</definedName>
    <definedName name="や工事" localSheetId="5">'[1]内訳書（Ａ共通）'!#REF!</definedName>
    <definedName name="や工事" localSheetId="6">'[1]内訳書（Ａ共通）'!#REF!</definedName>
    <definedName name="や工事" localSheetId="7">'[1]内訳書（Ａ共通）'!#REF!</definedName>
    <definedName name="や工事" localSheetId="8">'[1]内訳書（Ａ共通）'!#REF!</definedName>
    <definedName name="や工事" localSheetId="9">'[1]内訳書（Ａ共通）'!#REF!</definedName>
    <definedName name="や工事" localSheetId="10">'[1]内訳書（Ａ共通）'!#REF!</definedName>
    <definedName name="や工事" localSheetId="11">'[1]内訳書（Ａ共通）'!#REF!</definedName>
    <definedName name="や工事" localSheetId="12">'[1]内訳書（Ａ共通）'!#REF!</definedName>
    <definedName name="や工事" localSheetId="13">'[1]内訳書（Ａ共通）'!#REF!</definedName>
    <definedName name="や工事" localSheetId="14">'[1]内訳書（Ａ共通）'!#REF!</definedName>
    <definedName name="や工事" localSheetId="15">'[1]内訳書（Ａ共通）'!#REF!</definedName>
    <definedName name="や工事">'[1]内訳書（Ａ共通）'!#REF!</definedName>
    <definedName name="屋根工事" localSheetId="3">'B-1'!#REF!</definedName>
    <definedName name="屋根工事" localSheetId="4">'B-2'!#REF!</definedName>
    <definedName name="屋根工事" localSheetId="5">'B-3'!#REF!</definedName>
    <definedName name="屋根工事" localSheetId="6">'B-4'!#REF!</definedName>
    <definedName name="屋根工事" localSheetId="7">'B-5'!#REF!</definedName>
    <definedName name="屋根工事" localSheetId="8">'B-6'!#REF!</definedName>
    <definedName name="屋根工事" localSheetId="9">'B-7'!#REF!</definedName>
    <definedName name="屋根工事" localSheetId="10">'B-7a'!#REF!</definedName>
    <definedName name="屋根工事" localSheetId="11">'B-7b'!#REF!</definedName>
    <definedName name="屋根工事" localSheetId="12">'B-8'!#REF!</definedName>
    <definedName name="屋根工事" localSheetId="13">'B-8a'!#REF!</definedName>
    <definedName name="屋根工事" localSheetId="14">'B-8b'!#REF!</definedName>
    <definedName name="屋根工事" localSheetId="15">'B-8c'!#REF!</definedName>
    <definedName name="屋根工事" localSheetId="2">内訳書!#REF!</definedName>
    <definedName name="屋根工事">#REF!</definedName>
    <definedName name="仮設工事" localSheetId="3">'B-1'!#REF!</definedName>
    <definedName name="仮設工事" localSheetId="4">'B-2'!#REF!</definedName>
    <definedName name="仮設工事" localSheetId="5">'B-3'!#REF!</definedName>
    <definedName name="仮設工事" localSheetId="6">'B-4'!#REF!</definedName>
    <definedName name="仮設工事" localSheetId="7">'B-5'!#REF!</definedName>
    <definedName name="仮設工事" localSheetId="8">'B-6'!#REF!</definedName>
    <definedName name="仮設工事" localSheetId="9">'B-7'!#REF!</definedName>
    <definedName name="仮設工事" localSheetId="10">'B-7a'!#REF!</definedName>
    <definedName name="仮設工事" localSheetId="11">'B-7b'!#REF!</definedName>
    <definedName name="仮設工事" localSheetId="12">'B-8'!#REF!</definedName>
    <definedName name="仮設工事" localSheetId="13">'B-8a'!#REF!</definedName>
    <definedName name="仮設工事" localSheetId="14">'B-8b'!#REF!</definedName>
    <definedName name="仮設工事" localSheetId="15">'B-8c'!#REF!</definedName>
    <definedName name="仮設工事" localSheetId="2">内訳書!#REF!</definedName>
    <definedName name="仮設工事">#REF!</definedName>
    <definedName name="花工事" localSheetId="4">'[1]内訳書（Ａ共通）'!#REF!</definedName>
    <definedName name="花工事" localSheetId="5">'[1]内訳書（Ａ共通）'!#REF!</definedName>
    <definedName name="花工事" localSheetId="6">'[1]内訳書（Ａ共通）'!#REF!</definedName>
    <definedName name="花工事" localSheetId="7">'[1]内訳書（Ａ共通）'!#REF!</definedName>
    <definedName name="花工事" localSheetId="8">'[1]内訳書（Ａ共通）'!#REF!</definedName>
    <definedName name="花工事" localSheetId="9">'[1]内訳書（Ａ共通）'!#REF!</definedName>
    <definedName name="花工事" localSheetId="10">'[1]内訳書（Ａ共通）'!#REF!</definedName>
    <definedName name="花工事" localSheetId="11">'[1]内訳書（Ａ共通）'!#REF!</definedName>
    <definedName name="花工事" localSheetId="12">'[1]内訳書（Ａ共通）'!#REF!</definedName>
    <definedName name="花工事" localSheetId="13">'[1]内訳書（Ａ共通）'!#REF!</definedName>
    <definedName name="花工事" localSheetId="14">'[1]内訳書（Ａ共通）'!#REF!</definedName>
    <definedName name="花工事" localSheetId="15">'[1]内訳書（Ａ共通）'!#REF!</definedName>
    <definedName name="花工事">'[1]内訳書（Ａ共通）'!#REF!</definedName>
    <definedName name="海工事" localSheetId="4">'[1]内訳書（Ａ共通）'!#REF!</definedName>
    <definedName name="海工事" localSheetId="5">'[1]内訳書（Ａ共通）'!#REF!</definedName>
    <definedName name="海工事" localSheetId="6">'[1]内訳書（Ａ共通）'!#REF!</definedName>
    <definedName name="海工事" localSheetId="7">'[1]内訳書（Ａ共通）'!#REF!</definedName>
    <definedName name="海工事" localSheetId="8">'[1]内訳書（Ａ共通）'!#REF!</definedName>
    <definedName name="海工事" localSheetId="9">'[1]内訳書（Ａ共通）'!#REF!</definedName>
    <definedName name="海工事" localSheetId="10">'[1]内訳書（Ａ共通）'!#REF!</definedName>
    <definedName name="海工事" localSheetId="11">'[1]内訳書（Ａ共通）'!#REF!</definedName>
    <definedName name="海工事" localSheetId="12">'[1]内訳書（Ａ共通）'!#REF!</definedName>
    <definedName name="海工事" localSheetId="13">'[1]内訳書（Ａ共通）'!#REF!</definedName>
    <definedName name="海工事" localSheetId="14">'[1]内訳書（Ａ共通）'!#REF!</definedName>
    <definedName name="海工事" localSheetId="15">'[1]内訳書（Ａ共通）'!#REF!</definedName>
    <definedName name="海工事">'[1]内訳書（Ａ共通）'!#REF!</definedName>
    <definedName name="外構工事" localSheetId="3">'B-1'!#REF!</definedName>
    <definedName name="外構工事" localSheetId="4">'B-2'!#REF!</definedName>
    <definedName name="外構工事" localSheetId="5">'B-3'!#REF!</definedName>
    <definedName name="外構工事" localSheetId="6">'B-4'!#REF!</definedName>
    <definedName name="外構工事" localSheetId="7">'B-5'!#REF!</definedName>
    <definedName name="外構工事" localSheetId="8">'B-6'!#REF!</definedName>
    <definedName name="外構工事" localSheetId="9">'B-7'!#REF!</definedName>
    <definedName name="外構工事" localSheetId="10">'B-7a'!#REF!</definedName>
    <definedName name="外構工事" localSheetId="11">'B-7b'!#REF!</definedName>
    <definedName name="外構工事" localSheetId="12">'B-8'!#REF!</definedName>
    <definedName name="外構工事" localSheetId="13">'B-8a'!#REF!</definedName>
    <definedName name="外構工事" localSheetId="14">'B-8b'!#REF!</definedName>
    <definedName name="外構工事" localSheetId="15">'B-8c'!#REF!</definedName>
    <definedName name="外構工事" localSheetId="2">内訳書!#REF!</definedName>
    <definedName name="外構工事">#REF!</definedName>
    <definedName name="教工事" localSheetId="4">'[1]内訳書（Ａ共通）'!#REF!</definedName>
    <definedName name="教工事" localSheetId="5">'[1]内訳書（Ａ共通）'!#REF!</definedName>
    <definedName name="教工事" localSheetId="6">'[1]内訳書（Ａ共通）'!#REF!</definedName>
    <definedName name="教工事" localSheetId="7">'[1]内訳書（Ａ共通）'!#REF!</definedName>
    <definedName name="教工事" localSheetId="8">'[1]内訳書（Ａ共通）'!#REF!</definedName>
    <definedName name="教工事" localSheetId="9">'[1]内訳書（Ａ共通）'!#REF!</definedName>
    <definedName name="教工事" localSheetId="10">'[1]内訳書（Ａ共通）'!#REF!</definedName>
    <definedName name="教工事" localSheetId="11">'[1]内訳書（Ａ共通）'!#REF!</definedName>
    <definedName name="教工事" localSheetId="12">'[1]内訳書（Ａ共通）'!#REF!</definedName>
    <definedName name="教工事" localSheetId="13">'[1]内訳書（Ａ共通）'!#REF!</definedName>
    <definedName name="教工事" localSheetId="14">'[1]内訳書（Ａ共通）'!#REF!</definedName>
    <definedName name="教工事" localSheetId="15">'[1]内訳書（Ａ共通）'!#REF!</definedName>
    <definedName name="教工事">'[1]内訳書（Ａ共通）'!#REF!</definedName>
    <definedName name="金属工事" localSheetId="3">'B-1'!#REF!</definedName>
    <definedName name="金属工事" localSheetId="4">'B-2'!#REF!</definedName>
    <definedName name="金属工事" localSheetId="5">'B-3'!#REF!</definedName>
    <definedName name="金属工事" localSheetId="6">'B-4'!#REF!</definedName>
    <definedName name="金属工事" localSheetId="7">'B-5'!#REF!</definedName>
    <definedName name="金属工事" localSheetId="8">'B-6'!#REF!</definedName>
    <definedName name="金属工事" localSheetId="9">'B-7'!#REF!</definedName>
    <definedName name="金属工事" localSheetId="10">'B-7a'!#REF!</definedName>
    <definedName name="金属工事" localSheetId="11">'B-7b'!#REF!</definedName>
    <definedName name="金属工事" localSheetId="12">'B-8'!#REF!</definedName>
    <definedName name="金属工事" localSheetId="13">'B-8a'!#REF!</definedName>
    <definedName name="金属工事" localSheetId="14">'B-8b'!#REF!</definedName>
    <definedName name="金属工事" localSheetId="15">'B-8c'!#REF!</definedName>
    <definedName name="金属工事" localSheetId="2">内訳書!#REF!</definedName>
    <definedName name="金属工事">#REF!</definedName>
    <definedName name="経費率" localSheetId="9">#REF!</definedName>
    <definedName name="経費率" localSheetId="11">#REF!</definedName>
    <definedName name="経費率" localSheetId="13">#REF!</definedName>
    <definedName name="経費率" localSheetId="14">#REF!</definedName>
    <definedName name="経費率" localSheetId="15">#REF!</definedName>
    <definedName name="経費率">#REF!</definedName>
    <definedName name="工事" localSheetId="4">'[1]内訳書（Ａ共通）'!#REF!</definedName>
    <definedName name="工事" localSheetId="5">'[1]内訳書（Ａ共通）'!#REF!</definedName>
    <definedName name="工事" localSheetId="6">'[1]内訳書（Ａ共通）'!#REF!</definedName>
    <definedName name="工事" localSheetId="7">'[1]内訳書（Ａ共通）'!#REF!</definedName>
    <definedName name="工事" localSheetId="8">'[1]内訳書（Ａ共通）'!#REF!</definedName>
    <definedName name="工事" localSheetId="9">'[1]内訳書（Ａ共通）'!#REF!</definedName>
    <definedName name="工事" localSheetId="10">'[1]内訳書（Ａ共通）'!#REF!</definedName>
    <definedName name="工事" localSheetId="11">'[1]内訳書（Ａ共通）'!#REF!</definedName>
    <definedName name="工事" localSheetId="12">'[1]内訳書（Ａ共通）'!#REF!</definedName>
    <definedName name="工事" localSheetId="13">'[1]内訳書（Ａ共通）'!#REF!</definedName>
    <definedName name="工事" localSheetId="14">'[1]内訳書（Ａ共通）'!#REF!</definedName>
    <definedName name="工事" localSheetId="15">'[1]内訳書（Ａ共通）'!#REF!</definedName>
    <definedName name="工事">'[1]内訳書（Ａ共通）'!#REF!</definedName>
    <definedName name="鋼製工事" localSheetId="3">'B-1'!#REF!</definedName>
    <definedName name="鋼製工事" localSheetId="4">'B-2'!#REF!</definedName>
    <definedName name="鋼製工事" localSheetId="5">'B-3'!#REF!</definedName>
    <definedName name="鋼製工事" localSheetId="6">'B-4'!#REF!</definedName>
    <definedName name="鋼製工事" localSheetId="7">'B-5'!#REF!</definedName>
    <definedName name="鋼製工事" localSheetId="8">'B-6'!#REF!</definedName>
    <definedName name="鋼製工事" localSheetId="9">'B-7'!#REF!</definedName>
    <definedName name="鋼製工事" localSheetId="10">'B-7a'!#REF!</definedName>
    <definedName name="鋼製工事" localSheetId="11">'B-7b'!#REF!</definedName>
    <definedName name="鋼製工事" localSheetId="12">'B-8'!#REF!</definedName>
    <definedName name="鋼製工事" localSheetId="13">'B-8a'!#REF!</definedName>
    <definedName name="鋼製工事" localSheetId="14">'B-8b'!#REF!</definedName>
    <definedName name="鋼製工事" localSheetId="15">'B-8c'!#REF!</definedName>
    <definedName name="鋼製工事" localSheetId="2">内訳書!#REF!</definedName>
    <definedName name="鋼製工事">#REF!</definedName>
    <definedName name="左官工事" localSheetId="3">'B-1'!#REF!</definedName>
    <definedName name="左官工事" localSheetId="4">'B-2'!#REF!</definedName>
    <definedName name="左官工事" localSheetId="5">'B-3'!#REF!</definedName>
    <definedName name="左官工事" localSheetId="6">'B-4'!#REF!</definedName>
    <definedName name="左官工事" localSheetId="7">'B-5'!#REF!</definedName>
    <definedName name="左官工事" localSheetId="8">'B-6'!#REF!</definedName>
    <definedName name="左官工事" localSheetId="9">'B-7'!#REF!</definedName>
    <definedName name="左官工事" localSheetId="10">'B-7a'!#REF!</definedName>
    <definedName name="左官工事" localSheetId="11">'B-7b'!#REF!</definedName>
    <definedName name="左官工事" localSheetId="12">'B-8'!#REF!</definedName>
    <definedName name="左官工事" localSheetId="13">'B-8a'!#REF!</definedName>
    <definedName name="左官工事" localSheetId="14">'B-8b'!#REF!</definedName>
    <definedName name="左官工事" localSheetId="15">'B-8c'!#REF!</definedName>
    <definedName name="左官工事" localSheetId="2">内訳書!#REF!</definedName>
    <definedName name="左官工事">#REF!</definedName>
    <definedName name="雑工事" localSheetId="3">'B-1'!#REF!</definedName>
    <definedName name="雑工事" localSheetId="4">'B-2'!#REF!</definedName>
    <definedName name="雑工事" localSheetId="5">'B-3'!#REF!</definedName>
    <definedName name="雑工事" localSheetId="6">'B-4'!#REF!</definedName>
    <definedName name="雑工事" localSheetId="7">'B-5'!#REF!</definedName>
    <definedName name="雑工事" localSheetId="8">'B-6'!#REF!</definedName>
    <definedName name="雑工事" localSheetId="9">'B-7'!#REF!</definedName>
    <definedName name="雑工事" localSheetId="10">'B-7a'!#REF!</definedName>
    <definedName name="雑工事" localSheetId="11">'B-7b'!#REF!</definedName>
    <definedName name="雑工事" localSheetId="12">'B-8'!#REF!</definedName>
    <definedName name="雑工事" localSheetId="13">'B-8a'!#REF!</definedName>
    <definedName name="雑工事" localSheetId="14">'B-8b'!#REF!</definedName>
    <definedName name="雑工事" localSheetId="15">'B-8c'!#REF!</definedName>
    <definedName name="雑工事" localSheetId="2">内訳書!#REF!</definedName>
    <definedName name="雑工事">#REF!</definedName>
    <definedName name="山工事" localSheetId="4">'[1]内訳書（Ａ共通）'!#REF!</definedName>
    <definedName name="山工事" localSheetId="5">'[1]内訳書（Ａ共通）'!#REF!</definedName>
    <definedName name="山工事" localSheetId="6">'[1]内訳書（Ａ共通）'!#REF!</definedName>
    <definedName name="山工事" localSheetId="7">'[1]内訳書（Ａ共通）'!#REF!</definedName>
    <definedName name="山工事" localSheetId="8">'[1]内訳書（Ａ共通）'!#REF!</definedName>
    <definedName name="山工事" localSheetId="9">'[1]内訳書（Ａ共通）'!#REF!</definedName>
    <definedName name="山工事" localSheetId="10">'[1]内訳書（Ａ共通）'!#REF!</definedName>
    <definedName name="山工事" localSheetId="11">'[1]内訳書（Ａ共通）'!#REF!</definedName>
    <definedName name="山工事" localSheetId="12">'[1]内訳書（Ａ共通）'!#REF!</definedName>
    <definedName name="山工事" localSheetId="13">'[1]内訳書（Ａ共通）'!#REF!</definedName>
    <definedName name="山工事" localSheetId="14">'[1]内訳書（Ａ共通）'!#REF!</definedName>
    <definedName name="山工事" localSheetId="15">'[1]内訳書（Ａ共通）'!#REF!</definedName>
    <definedName name="山工事">'[1]内訳書（Ａ共通）'!#REF!</definedName>
    <definedName name="市の工事" localSheetId="4">'[1]内訳書（Ａ共通）'!#REF!</definedName>
    <definedName name="市の工事" localSheetId="5">'[1]内訳書（Ａ共通）'!#REF!</definedName>
    <definedName name="市の工事" localSheetId="6">'[1]内訳書（Ａ共通）'!#REF!</definedName>
    <definedName name="市の工事" localSheetId="7">'[1]内訳書（Ａ共通）'!#REF!</definedName>
    <definedName name="市の工事" localSheetId="8">'[1]内訳書（Ａ共通）'!#REF!</definedName>
    <definedName name="市の工事" localSheetId="9">'[1]内訳書（Ａ共通）'!#REF!</definedName>
    <definedName name="市の工事" localSheetId="10">'[1]内訳書（Ａ共通）'!#REF!</definedName>
    <definedName name="市の工事" localSheetId="11">'[1]内訳書（Ａ共通）'!#REF!</definedName>
    <definedName name="市の工事" localSheetId="12">'[1]内訳書（Ａ共通）'!#REF!</definedName>
    <definedName name="市の工事" localSheetId="13">'[1]内訳書（Ａ共通）'!#REF!</definedName>
    <definedName name="市の工事" localSheetId="14">'[1]内訳書（Ａ共通）'!#REF!</definedName>
    <definedName name="市の工事" localSheetId="15">'[1]内訳書（Ａ共通）'!#REF!</definedName>
    <definedName name="市の工事">'[1]内訳書（Ａ共通）'!#REF!</definedName>
    <definedName name="篠原工事" localSheetId="4">'[1]内訳書（Ａ共通）'!#REF!</definedName>
    <definedName name="篠原工事" localSheetId="5">'[1]内訳書（Ａ共通）'!#REF!</definedName>
    <definedName name="篠原工事" localSheetId="6">'[1]内訳書（Ａ共通）'!#REF!</definedName>
    <definedName name="篠原工事" localSheetId="7">'[1]内訳書（Ａ共通）'!#REF!</definedName>
    <definedName name="篠原工事" localSheetId="8">'[1]内訳書（Ａ共通）'!#REF!</definedName>
    <definedName name="篠原工事" localSheetId="9">'[1]内訳書（Ａ共通）'!#REF!</definedName>
    <definedName name="篠原工事" localSheetId="10">'[1]内訳書（Ａ共通）'!#REF!</definedName>
    <definedName name="篠原工事" localSheetId="11">'[1]内訳書（Ａ共通）'!#REF!</definedName>
    <definedName name="篠原工事" localSheetId="12">'[1]内訳書（Ａ共通）'!#REF!</definedName>
    <definedName name="篠原工事" localSheetId="13">'[1]内訳書（Ａ共通）'!#REF!</definedName>
    <definedName name="篠原工事" localSheetId="14">'[1]内訳書（Ａ共通）'!#REF!</definedName>
    <definedName name="篠原工事" localSheetId="15">'[1]内訳書（Ａ共通）'!#REF!</definedName>
    <definedName name="篠原工事">'[1]内訳書（Ａ共通）'!#REF!</definedName>
    <definedName name="設計書" localSheetId="9">#REF!</definedName>
    <definedName name="設計書" localSheetId="11">#REF!</definedName>
    <definedName name="設計書" localSheetId="13">#REF!</definedName>
    <definedName name="設計書" localSheetId="14">#REF!</definedName>
    <definedName name="設計書" localSheetId="15">#REF!</definedName>
    <definedName name="設計書">#REF!</definedName>
    <definedName name="設計書内訳" localSheetId="9">#REF!</definedName>
    <definedName name="設計書内訳" localSheetId="11">#REF!</definedName>
    <definedName name="設計書内訳" localSheetId="13">#REF!</definedName>
    <definedName name="設計書内訳" localSheetId="14">#REF!</definedName>
    <definedName name="設計書内訳" localSheetId="15">#REF!</definedName>
    <definedName name="設計書内訳">#REF!</definedName>
    <definedName name="草工事" localSheetId="4">'[1]内訳書（Ａ共通）'!#REF!</definedName>
    <definedName name="草工事" localSheetId="5">'[1]内訳書（Ａ共通）'!#REF!</definedName>
    <definedName name="草工事" localSheetId="6">'[1]内訳書（Ａ共通）'!#REF!</definedName>
    <definedName name="草工事" localSheetId="7">'[1]内訳書（Ａ共通）'!#REF!</definedName>
    <definedName name="草工事" localSheetId="8">'[1]内訳書（Ａ共通）'!#REF!</definedName>
    <definedName name="草工事" localSheetId="9">'[1]内訳書（Ａ共通）'!#REF!</definedName>
    <definedName name="草工事" localSheetId="10">'[1]内訳書（Ａ共通）'!#REF!</definedName>
    <definedName name="草工事" localSheetId="11">'[1]内訳書（Ａ共通）'!#REF!</definedName>
    <definedName name="草工事" localSheetId="12">'[1]内訳書（Ａ共通）'!#REF!</definedName>
    <definedName name="草工事" localSheetId="13">'[1]内訳書（Ａ共通）'!#REF!</definedName>
    <definedName name="草工事" localSheetId="14">'[1]内訳書（Ａ共通）'!#REF!</definedName>
    <definedName name="草工事" localSheetId="15">'[1]内訳書（Ａ共通）'!#REF!</definedName>
    <definedName name="草工事">'[1]内訳書（Ａ共通）'!#REF!</definedName>
    <definedName name="単位" localSheetId="9">#REF!</definedName>
    <definedName name="単位" localSheetId="11">#REF!</definedName>
    <definedName name="単位" localSheetId="13">#REF!</definedName>
    <definedName name="単位" localSheetId="14">#REF!</definedName>
    <definedName name="単位" localSheetId="15">#REF!</definedName>
    <definedName name="単位">#REF!</definedName>
    <definedName name="摘要" localSheetId="9">#REF!</definedName>
    <definedName name="摘要" localSheetId="11">#REF!</definedName>
    <definedName name="摘要" localSheetId="13">#REF!</definedName>
    <definedName name="摘要" localSheetId="14">#REF!</definedName>
    <definedName name="摘要" localSheetId="15">#REF!</definedName>
    <definedName name="摘要">#REF!</definedName>
    <definedName name="鉄筋工事" localSheetId="3">'B-1'!#REF!</definedName>
    <definedName name="鉄筋工事" localSheetId="4">'B-2'!#REF!</definedName>
    <definedName name="鉄筋工事" localSheetId="5">'B-3'!#REF!</definedName>
    <definedName name="鉄筋工事" localSheetId="6">'B-4'!#REF!</definedName>
    <definedName name="鉄筋工事" localSheetId="7">'B-5'!#REF!</definedName>
    <definedName name="鉄筋工事" localSheetId="8">'B-6'!#REF!</definedName>
    <definedName name="鉄筋工事" localSheetId="9">'B-7'!#REF!</definedName>
    <definedName name="鉄筋工事" localSheetId="10">'B-7a'!#REF!</definedName>
    <definedName name="鉄筋工事" localSheetId="11">'B-7b'!#REF!</definedName>
    <definedName name="鉄筋工事" localSheetId="12">'B-8'!#REF!</definedName>
    <definedName name="鉄筋工事" localSheetId="13">'B-8a'!#REF!</definedName>
    <definedName name="鉄筋工事" localSheetId="14">'B-8b'!#REF!</definedName>
    <definedName name="鉄筋工事" localSheetId="15">'B-8c'!#REF!</definedName>
    <definedName name="鉄筋工事" localSheetId="2">内訳書!#REF!</definedName>
    <definedName name="鉄筋工事">#REF!</definedName>
    <definedName name="鉄工事" localSheetId="4">'[1]内訳書（Ａ共通）'!#REF!</definedName>
    <definedName name="鉄工事" localSheetId="5">'[1]内訳書（Ａ共通）'!#REF!</definedName>
    <definedName name="鉄工事" localSheetId="6">'[1]内訳書（Ａ共通）'!#REF!</definedName>
    <definedName name="鉄工事" localSheetId="7">'[1]内訳書（Ａ共通）'!#REF!</definedName>
    <definedName name="鉄工事" localSheetId="8">'[1]内訳書（Ａ共通）'!#REF!</definedName>
    <definedName name="鉄工事" localSheetId="9">'[1]内訳書（Ａ共通）'!#REF!</definedName>
    <definedName name="鉄工事" localSheetId="10">'[1]内訳書（Ａ共通）'!#REF!</definedName>
    <definedName name="鉄工事" localSheetId="11">'[1]内訳書（Ａ共通）'!#REF!</definedName>
    <definedName name="鉄工事" localSheetId="12">'[1]内訳書（Ａ共通）'!#REF!</definedName>
    <definedName name="鉄工事" localSheetId="13">'[1]内訳書（Ａ共通）'!#REF!</definedName>
    <definedName name="鉄工事" localSheetId="14">'[1]内訳書（Ａ共通）'!#REF!</definedName>
    <definedName name="鉄工事" localSheetId="15">'[1]内訳書（Ａ共通）'!#REF!</definedName>
    <definedName name="鉄工事">'[1]内訳書（Ａ共通）'!#REF!</definedName>
    <definedName name="塗装工事" localSheetId="3">'B-1'!#REF!</definedName>
    <definedName name="塗装工事" localSheetId="4">'B-2'!#REF!</definedName>
    <definedName name="塗装工事" localSheetId="5">'B-3'!#REF!</definedName>
    <definedName name="塗装工事" localSheetId="6">'B-4'!#REF!</definedName>
    <definedName name="塗装工事" localSheetId="7">'B-5'!#REF!</definedName>
    <definedName name="塗装工事" localSheetId="8">'B-6'!#REF!</definedName>
    <definedName name="塗装工事" localSheetId="9">'B-7'!#REF!</definedName>
    <definedName name="塗装工事" localSheetId="10">'B-7a'!#REF!</definedName>
    <definedName name="塗装工事" localSheetId="11">'B-7b'!#REF!</definedName>
    <definedName name="塗装工事" localSheetId="12">'B-8'!#REF!</definedName>
    <definedName name="塗装工事" localSheetId="13">'B-8a'!#REF!</definedName>
    <definedName name="塗装工事" localSheetId="14">'B-8b'!#REF!</definedName>
    <definedName name="塗装工事" localSheetId="15">'B-8c'!#REF!</definedName>
    <definedName name="塗装工事" localSheetId="2">内訳書!#REF!</definedName>
    <definedName name="塗装工事">#REF!</definedName>
    <definedName name="土工事" localSheetId="3">'B-1'!#REF!</definedName>
    <definedName name="土工事" localSheetId="4">'B-2'!#REF!</definedName>
    <definedName name="土工事" localSheetId="5">'B-3'!#REF!</definedName>
    <definedName name="土工事" localSheetId="6">'B-4'!#REF!</definedName>
    <definedName name="土工事" localSheetId="7">'B-5'!#REF!</definedName>
    <definedName name="土工事" localSheetId="8">'B-6'!#REF!</definedName>
    <definedName name="土工事" localSheetId="9">'B-7'!#REF!</definedName>
    <definedName name="土工事" localSheetId="10">'B-7a'!#REF!</definedName>
    <definedName name="土工事" localSheetId="11">'B-7b'!#REF!</definedName>
    <definedName name="土工事" localSheetId="12">'B-8'!#REF!</definedName>
    <definedName name="土工事" localSheetId="13">'B-8a'!#REF!</definedName>
    <definedName name="土工事" localSheetId="14">'B-8b'!#REF!</definedName>
    <definedName name="土工事" localSheetId="15">'B-8c'!#REF!</definedName>
    <definedName name="土工事" localSheetId="2">内訳書!#REF!</definedName>
    <definedName name="土工事">#REF!</definedName>
    <definedName name="内外装工事" localSheetId="3">'B-1'!#REF!</definedName>
    <definedName name="内外装工事" localSheetId="4">'B-2'!#REF!</definedName>
    <definedName name="内外装工事" localSheetId="5">'B-3'!#REF!</definedName>
    <definedName name="内外装工事" localSheetId="6">'B-4'!#REF!</definedName>
    <definedName name="内外装工事" localSheetId="7">'B-5'!#REF!</definedName>
    <definedName name="内外装工事" localSheetId="8">'B-6'!#REF!</definedName>
    <definedName name="内外装工事" localSheetId="9">'B-7'!#REF!</definedName>
    <definedName name="内外装工事" localSheetId="10">'B-7a'!#REF!</definedName>
    <definedName name="内外装工事" localSheetId="11">'B-7b'!#REF!</definedName>
    <definedName name="内外装工事" localSheetId="12">'B-8'!#REF!</definedName>
    <definedName name="内外装工事" localSheetId="13">'B-8a'!#REF!</definedName>
    <definedName name="内外装工事" localSheetId="14">'B-8b'!#REF!</definedName>
    <definedName name="内外装工事" localSheetId="15">'B-8c'!#REF!</definedName>
    <definedName name="内外装工事" localSheetId="2">内訳書!#REF!</definedName>
    <definedName name="内外装工事">#REF!</definedName>
    <definedName name="浜工事" localSheetId="4">'[1]内訳書（Ａ共通）'!#REF!</definedName>
    <definedName name="浜工事" localSheetId="5">'[1]内訳書（Ａ共通）'!#REF!</definedName>
    <definedName name="浜工事" localSheetId="6">'[1]内訳書（Ａ共通）'!#REF!</definedName>
    <definedName name="浜工事" localSheetId="7">'[1]内訳書（Ａ共通）'!#REF!</definedName>
    <definedName name="浜工事" localSheetId="8">'[1]内訳書（Ａ共通）'!#REF!</definedName>
    <definedName name="浜工事" localSheetId="9">'[1]内訳書（Ａ共通）'!#REF!</definedName>
    <definedName name="浜工事" localSheetId="10">'[1]内訳書（Ａ共通）'!#REF!</definedName>
    <definedName name="浜工事" localSheetId="11">'[1]内訳書（Ａ共通）'!#REF!</definedName>
    <definedName name="浜工事" localSheetId="12">'[1]内訳書（Ａ共通）'!#REF!</definedName>
    <definedName name="浜工事" localSheetId="13">'[1]内訳書（Ａ共通）'!#REF!</definedName>
    <definedName name="浜工事" localSheetId="14">'[1]内訳書（Ａ共通）'!#REF!</definedName>
    <definedName name="浜工事" localSheetId="15">'[1]内訳書（Ａ共通）'!#REF!</definedName>
    <definedName name="浜工事">'[1]内訳書（Ａ共通）'!#REF!</definedName>
    <definedName name="防水工事" localSheetId="3">'B-1'!#REF!</definedName>
    <definedName name="防水工事" localSheetId="4">'B-2'!#REF!</definedName>
    <definedName name="防水工事" localSheetId="5">'B-3'!#REF!</definedName>
    <definedName name="防水工事" localSheetId="6">'B-4'!#REF!</definedName>
    <definedName name="防水工事" localSheetId="7">'B-5'!#REF!</definedName>
    <definedName name="防水工事" localSheetId="8">'B-6'!#REF!</definedName>
    <definedName name="防水工事" localSheetId="9">'B-7'!#REF!</definedName>
    <definedName name="防水工事" localSheetId="10">'B-7a'!#REF!</definedName>
    <definedName name="防水工事" localSheetId="11">'B-7b'!#REF!</definedName>
    <definedName name="防水工事" localSheetId="12">'B-8'!#REF!</definedName>
    <definedName name="防水工事" localSheetId="13">'B-8a'!#REF!</definedName>
    <definedName name="防水工事" localSheetId="14">'B-8b'!#REF!</definedName>
    <definedName name="防水工事" localSheetId="15">'B-8c'!#REF!</definedName>
    <definedName name="防水工事" localSheetId="2">内訳書!#REF!</definedName>
    <definedName name="防水工事">#REF!</definedName>
    <definedName name="木工事" localSheetId="3">'B-1'!#REF!</definedName>
    <definedName name="木工事" localSheetId="4">'B-2'!#REF!</definedName>
    <definedName name="木工事" localSheetId="5">'B-3'!#REF!</definedName>
    <definedName name="木工事" localSheetId="6">'B-4'!#REF!</definedName>
    <definedName name="木工事" localSheetId="7">'B-5'!#REF!</definedName>
    <definedName name="木工事" localSheetId="8">'B-6'!#REF!</definedName>
    <definedName name="木工事" localSheetId="9">'B-7'!#REF!</definedName>
    <definedName name="木工事" localSheetId="10">'B-7a'!#REF!</definedName>
    <definedName name="木工事" localSheetId="11">'B-7b'!#REF!</definedName>
    <definedName name="木工事" localSheetId="12">'B-8'!#REF!</definedName>
    <definedName name="木工事" localSheetId="13">'B-8a'!#REF!</definedName>
    <definedName name="木工事" localSheetId="14">'B-8b'!#REF!</definedName>
    <definedName name="木工事" localSheetId="15">'B-8c'!#REF!</definedName>
    <definedName name="木工事" localSheetId="2">内訳書!#REF!</definedName>
    <definedName name="木工事">#REF!</definedName>
    <definedName name="木製工事" localSheetId="3">'B-1'!#REF!</definedName>
    <definedName name="木製工事" localSheetId="4">'B-2'!#REF!</definedName>
    <definedName name="木製工事" localSheetId="5">'B-3'!#REF!</definedName>
    <definedName name="木製工事" localSheetId="6">'B-4'!#REF!</definedName>
    <definedName name="木製工事" localSheetId="7">'B-5'!#REF!</definedName>
    <definedName name="木製工事" localSheetId="8">'B-6'!#REF!</definedName>
    <definedName name="木製工事" localSheetId="9">'B-7'!#REF!</definedName>
    <definedName name="木製工事" localSheetId="10">'B-7a'!#REF!</definedName>
    <definedName name="木製工事" localSheetId="11">'B-7b'!#REF!</definedName>
    <definedName name="木製工事" localSheetId="12">'B-8'!#REF!</definedName>
    <definedName name="木製工事" localSheetId="13">'B-8a'!#REF!</definedName>
    <definedName name="木製工事" localSheetId="14">'B-8b'!#REF!</definedName>
    <definedName name="木製工事" localSheetId="15">'B-8c'!#REF!</definedName>
    <definedName name="木製工事" localSheetId="2">内訳書!#REF!</definedName>
    <definedName name="木製工事">#REF!</definedName>
  </definedNames>
  <calcPr calcId="191029"/>
</workbook>
</file>

<file path=xl/calcChain.xml><?xml version="1.0" encoding="utf-8"?>
<calcChain xmlns="http://schemas.openxmlformats.org/spreadsheetml/2006/main">
  <c r="E13" i="25" l="1"/>
  <c r="E4" i="19" l="1"/>
  <c r="E11" i="25" l="1"/>
  <c r="E9" i="25"/>
  <c r="E8" i="25"/>
  <c r="E7" i="25"/>
  <c r="E6" i="25"/>
  <c r="E4" i="25"/>
  <c r="E3" i="25"/>
  <c r="E6" i="21"/>
  <c r="E5" i="24" l="1"/>
  <c r="E5" i="30" l="1"/>
  <c r="E4" i="30"/>
  <c r="E3" i="30"/>
  <c r="E3" i="34" l="1"/>
  <c r="E3" i="33"/>
  <c r="E5" i="32"/>
  <c r="E4" i="32"/>
  <c r="E3" i="32"/>
  <c r="E6" i="30"/>
  <c r="E3" i="24"/>
  <c r="E3" i="21"/>
  <c r="E5" i="21" l="1"/>
  <c r="H15" i="34" l="1"/>
  <c r="H14" i="34"/>
  <c r="H13" i="34"/>
  <c r="H15" i="33"/>
  <c r="H14" i="33"/>
  <c r="H15" i="32" l="1"/>
  <c r="C10" i="12" l="1"/>
  <c r="C11" i="12" l="1"/>
  <c r="H16" i="28"/>
  <c r="H15" i="28"/>
  <c r="H14" i="28"/>
  <c r="C9" i="12"/>
  <c r="C8" i="12"/>
  <c r="C7" i="12"/>
  <c r="C6" i="12"/>
  <c r="C5" i="12"/>
  <c r="C4" i="12"/>
  <c r="H16" i="26"/>
  <c r="H15" i="26"/>
  <c r="H14" i="26"/>
  <c r="H15" i="24"/>
  <c r="D3" i="15" l="1"/>
  <c r="L7" i="16" l="1"/>
  <c r="E7" i="16" l="1"/>
</calcChain>
</file>

<file path=xl/sharedStrings.xml><?xml version="1.0" encoding="utf-8"?>
<sst xmlns="http://schemas.openxmlformats.org/spreadsheetml/2006/main" count="521" uniqueCount="234">
  <si>
    <t>直接工事費</t>
    <rPh sb="0" eb="2">
      <t>チョクセツ</t>
    </rPh>
    <rPh sb="2" eb="5">
      <t>コウジヒ</t>
    </rPh>
    <phoneticPr fontId="2"/>
  </si>
  <si>
    <t>設計金額</t>
    <rPh sb="0" eb="2">
      <t>セッケイ</t>
    </rPh>
    <rPh sb="2" eb="4">
      <t>キンガク</t>
    </rPh>
    <phoneticPr fontId="2"/>
  </si>
  <si>
    <t>区 分</t>
    <rPh sb="0" eb="3">
      <t>クブン</t>
    </rPh>
    <phoneticPr fontId="2"/>
  </si>
  <si>
    <t>名　　　　　　　　                    称</t>
    <rPh sb="0" eb="30">
      <t>メイショウ</t>
    </rPh>
    <phoneticPr fontId="2"/>
  </si>
  <si>
    <t>摘　　　要</t>
    <rPh sb="0" eb="5">
      <t>テキヨウ</t>
    </rPh>
    <phoneticPr fontId="2"/>
  </si>
  <si>
    <t>数　　量</t>
    <rPh sb="0" eb="4">
      <t>スウリョウ</t>
    </rPh>
    <phoneticPr fontId="2"/>
  </si>
  <si>
    <t>　金　　　額（円）　　　　</t>
    <rPh sb="1" eb="6">
      <t>キンガク</t>
    </rPh>
    <rPh sb="7" eb="8">
      <t>エン</t>
    </rPh>
    <phoneticPr fontId="2"/>
  </si>
  <si>
    <t>備       考</t>
    <rPh sb="0" eb="9">
      <t>ビコウ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</si>
  <si>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</si>
  <si>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一式</t>
    <rPh sb="0" eb="2">
      <t>イッシキ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</si>
  <si>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</si>
  <si>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</si>
  <si>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設計価格計</t>
    <rPh sb="0" eb="2">
      <t>セッケイ</t>
    </rPh>
    <rPh sb="2" eb="4">
      <t>カカク</t>
    </rPh>
    <rPh sb="4" eb="5">
      <t>ケイ</t>
    </rPh>
    <phoneticPr fontId="2"/>
  </si>
  <si>
    <t>区分</t>
    <rPh sb="0" eb="2">
      <t>クブン</t>
    </rPh>
    <phoneticPr fontId="2"/>
  </si>
  <si>
    <t>単位</t>
    <rPh sb="0" eb="2">
      <t>タンイ</t>
    </rPh>
    <phoneticPr fontId="2"/>
  </si>
  <si>
    <t xml:space="preserve"> 単価（円）</t>
    <rPh sb="1" eb="3">
      <t>タンカ</t>
    </rPh>
    <rPh sb="4" eb="5">
      <t>エン</t>
    </rPh>
    <phoneticPr fontId="2"/>
  </si>
  <si>
    <t>　金　額（円）　　　　</t>
    <rPh sb="1" eb="4">
      <t>キンガク</t>
    </rPh>
    <rPh sb="5" eb="6">
      <t>エン</t>
    </rPh>
    <phoneticPr fontId="2"/>
  </si>
  <si>
    <t>備　　　　　考</t>
    <rPh sb="0" eb="7">
      <t>ビコウ</t>
    </rPh>
    <phoneticPr fontId="2"/>
  </si>
  <si>
    <t>式</t>
    <rPh sb="0" eb="1">
      <t>シキ</t>
    </rPh>
    <phoneticPr fontId="2"/>
  </si>
  <si>
    <t xml:space="preserve"> 　　　合     計</t>
    <rPh sb="4" eb="5">
      <t>ゴウ</t>
    </rPh>
    <rPh sb="10" eb="11">
      <t>ケイ</t>
    </rPh>
    <phoneticPr fontId="2"/>
  </si>
  <si>
    <t>摘　　　　　　要</t>
    <rPh sb="0" eb="8">
      <t>テキヨウ</t>
    </rPh>
    <phoneticPr fontId="2"/>
  </si>
  <si>
    <t>名　　　　称</t>
    <rPh sb="0" eb="6">
      <t>メイショウ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</si>
  <si>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</si>
  <si>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</si>
  <si>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</si>
  <si>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</si>
  <si>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Ｂ</t>
    <phoneticPr fontId="2"/>
  </si>
  <si>
    <t>（表　紙）</t>
    <rPh sb="1" eb="4">
      <t>ヒョウシ</t>
    </rPh>
    <phoneticPr fontId="2"/>
  </si>
  <si>
    <t>施工箇所</t>
    <rPh sb="0" eb="2">
      <t>セコウ</t>
    </rPh>
    <rPh sb="2" eb="4">
      <t>カショ</t>
    </rPh>
    <phoneticPr fontId="2"/>
  </si>
  <si>
    <t>（うち消費税及び地方消費税相当額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ソウトウガク</t>
    </rPh>
    <phoneticPr fontId="2"/>
  </si>
  <si>
    <t>消費税及び地方消費税
相当額</t>
    <rPh sb="0" eb="3">
      <t>ショウヒゼイ</t>
    </rPh>
    <rPh sb="3" eb="4">
      <t>オヨ</t>
    </rPh>
    <rPh sb="5" eb="7">
      <t>チホウ</t>
    </rPh>
    <rPh sb="7" eb="10">
      <t>ショウヒゼイ</t>
    </rPh>
    <rPh sb="11" eb="14">
      <t>ソウトウガク</t>
    </rPh>
    <phoneticPr fontId="2"/>
  </si>
  <si>
    <t>（NO．1）</t>
    <phoneticPr fontId="2"/>
  </si>
  <si>
    <t>台</t>
    <rPh sb="0" eb="1">
      <t>ダイ</t>
    </rPh>
    <phoneticPr fontId="2"/>
  </si>
  <si>
    <t>摘　　要</t>
    <rPh sb="0" eb="1">
      <t>ツム</t>
    </rPh>
    <rPh sb="3" eb="4">
      <t>ヨウ</t>
    </rPh>
    <phoneticPr fontId="2"/>
  </si>
  <si>
    <t>数　量</t>
    <rPh sb="0" eb="1">
      <t>スウ</t>
    </rPh>
    <rPh sb="2" eb="3">
      <t>リョウ</t>
    </rPh>
    <phoneticPr fontId="2"/>
  </si>
  <si>
    <t>人</t>
    <rPh sb="0" eb="1">
      <t>ニン</t>
    </rPh>
    <phoneticPr fontId="2"/>
  </si>
  <si>
    <t>（総括表）</t>
    <rPh sb="1" eb="3">
      <t>ソウカツ</t>
    </rPh>
    <rPh sb="3" eb="4">
      <t>ウチワケヒョウ</t>
    </rPh>
    <phoneticPr fontId="2"/>
  </si>
  <si>
    <t>修繕名</t>
    <rPh sb="0" eb="2">
      <t>シュウゼン</t>
    </rPh>
    <rPh sb="2" eb="3">
      <t>メイ</t>
    </rPh>
    <phoneticPr fontId="2"/>
  </si>
  <si>
    <t>月</t>
    <rPh sb="0" eb="1">
      <t>ツキ</t>
    </rPh>
    <phoneticPr fontId="2"/>
  </si>
  <si>
    <t>業務名</t>
    <rPh sb="0" eb="3">
      <t>ギョウムメイ</t>
    </rPh>
    <phoneticPr fontId="2"/>
  </si>
  <si>
    <t>(千円未満切り捨て)</t>
    <rPh sb="1" eb="6">
      <t>センエンミマンキ</t>
    </rPh>
    <rPh sb="7" eb="8">
      <t>ス</t>
    </rPh>
    <phoneticPr fontId="2"/>
  </si>
  <si>
    <t>雑材料</t>
    <rPh sb="0" eb="3">
      <t>ザツザイリョウ</t>
    </rPh>
    <phoneticPr fontId="2"/>
  </si>
  <si>
    <t>仮設費</t>
    <rPh sb="0" eb="3">
      <t>カセツヒ</t>
    </rPh>
    <phoneticPr fontId="2"/>
  </si>
  <si>
    <t>B-1</t>
    <phoneticPr fontId="2"/>
  </si>
  <si>
    <t>B-2</t>
  </si>
  <si>
    <t>B-3</t>
  </si>
  <si>
    <t>B-4</t>
  </si>
  <si>
    <t>B-5</t>
  </si>
  <si>
    <t>B-6</t>
  </si>
  <si>
    <t>B-7</t>
  </si>
  <si>
    <t>B-8</t>
  </si>
  <si>
    <t>仮設間仕切壁設置</t>
    <rPh sb="0" eb="6">
      <t>カセツマジキリカベ</t>
    </rPh>
    <rPh sb="6" eb="8">
      <t>セッチ</t>
    </rPh>
    <phoneticPr fontId="2"/>
  </si>
  <si>
    <t>廃棄物処理</t>
    <rPh sb="0" eb="5">
      <t>ハイキブツショリ</t>
    </rPh>
    <phoneticPr fontId="2"/>
  </si>
  <si>
    <t>㎡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</si>
  <si>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</si>
  <si>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</si>
  <si>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</si>
  <si>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</si>
  <si>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解体</t>
    <rPh sb="0" eb="2">
      <t>カイタイ</t>
    </rPh>
    <phoneticPr fontId="2"/>
  </si>
  <si>
    <t>B-2</t>
    <phoneticPr fontId="2"/>
  </si>
  <si>
    <t>e</t>
    <phoneticPr fontId="2"/>
  </si>
  <si>
    <t>トイレブース撤去</t>
    <rPh sb="6" eb="8">
      <t>テッキョ</t>
    </rPh>
    <phoneticPr fontId="2"/>
  </si>
  <si>
    <t>入口ドア撤去</t>
    <rPh sb="0" eb="2">
      <t>イリグチ</t>
    </rPh>
    <rPh sb="4" eb="6">
      <t>テッキョ</t>
    </rPh>
    <phoneticPr fontId="2"/>
  </si>
  <si>
    <t>物入れドア撤去</t>
    <rPh sb="0" eb="2">
      <t>モノイ</t>
    </rPh>
    <rPh sb="5" eb="7">
      <t>テッキョ</t>
    </rPh>
    <phoneticPr fontId="2"/>
  </si>
  <si>
    <t>床タイル撤去</t>
    <rPh sb="0" eb="1">
      <t>ユカ</t>
    </rPh>
    <rPh sb="4" eb="6">
      <t>テッキョ</t>
    </rPh>
    <phoneticPr fontId="2"/>
  </si>
  <si>
    <t>手洗い器撤去</t>
    <rPh sb="0" eb="2">
      <t>テアラ</t>
    </rPh>
    <rPh sb="3" eb="4">
      <t>キ</t>
    </rPh>
    <rPh sb="4" eb="6">
      <t>テッキョ</t>
    </rPh>
    <phoneticPr fontId="2"/>
  </si>
  <si>
    <t>掃除流し撤去</t>
    <rPh sb="0" eb="3">
      <t>ソウジナガ</t>
    </rPh>
    <rPh sb="4" eb="6">
      <t>テッキョ</t>
    </rPh>
    <phoneticPr fontId="2"/>
  </si>
  <si>
    <t>鏡撤去</t>
    <rPh sb="0" eb="3">
      <t>カガミテッキョ</t>
    </rPh>
    <phoneticPr fontId="2"/>
  </si>
  <si>
    <t>壁仕上げ材撤去</t>
    <rPh sb="0" eb="1">
      <t>カベ</t>
    </rPh>
    <rPh sb="1" eb="3">
      <t>シア</t>
    </rPh>
    <rPh sb="4" eb="5">
      <t>ザイ</t>
    </rPh>
    <rPh sb="5" eb="7">
      <t>テッキョ</t>
    </rPh>
    <phoneticPr fontId="2"/>
  </si>
  <si>
    <t>箇所</t>
    <rPh sb="0" eb="2">
      <t>カショ</t>
    </rPh>
    <phoneticPr fontId="2"/>
  </si>
  <si>
    <t>個</t>
    <rPh sb="0" eb="1">
      <t>コ</t>
    </rPh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</si>
  <si>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</si>
  <si>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</si>
  <si>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</si>
  <si>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</si>
  <si>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</si>
  <si>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</si>
  <si>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</si>
  <si>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</si>
  <si>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大便器撤去（紙巻き器含む）</t>
    <rPh sb="0" eb="1">
      <t>ダイ</t>
    </rPh>
    <rPh sb="1" eb="3">
      <t>ベンキ</t>
    </rPh>
    <rPh sb="3" eb="5">
      <t>テッキョ</t>
    </rPh>
    <phoneticPr fontId="2"/>
  </si>
  <si>
    <t>枚</t>
    <rPh sb="0" eb="1">
      <t>マイ</t>
    </rPh>
    <phoneticPr fontId="2"/>
  </si>
  <si>
    <t>左官・防水</t>
    <rPh sb="0" eb="2">
      <t>サカン</t>
    </rPh>
    <rPh sb="3" eb="5">
      <t>ボウスイ</t>
    </rPh>
    <phoneticPr fontId="2"/>
  </si>
  <si>
    <t>ライニング面台</t>
    <rPh sb="5" eb="7">
      <t>メンダイ</t>
    </rPh>
    <phoneticPr fontId="2"/>
  </si>
  <si>
    <t>B-3</t>
    <phoneticPr fontId="2"/>
  </si>
  <si>
    <t>床モルタル下地調整</t>
    <rPh sb="0" eb="1">
      <t>ユカ</t>
    </rPh>
    <rPh sb="5" eb="9">
      <t>シタジチョウセイ</t>
    </rPh>
    <phoneticPr fontId="2"/>
  </si>
  <si>
    <t>壁モルタル下地調整</t>
    <rPh sb="0" eb="1">
      <t>カベ</t>
    </rPh>
    <rPh sb="5" eb="9">
      <t>シタジチョウセイ</t>
    </rPh>
    <phoneticPr fontId="2"/>
  </si>
  <si>
    <t>大便器撤去部防水補修</t>
    <rPh sb="0" eb="6">
      <t>ダイベンキテッキョブ</t>
    </rPh>
    <rPh sb="6" eb="10">
      <t>ボウスイホシュウ</t>
    </rPh>
    <phoneticPr fontId="2"/>
  </si>
  <si>
    <t>小便器撤去部防水補修</t>
    <rPh sb="0" eb="10">
      <t>ショウベンキテッキョブボウスイホシュウ</t>
    </rPh>
    <phoneticPr fontId="2"/>
  </si>
  <si>
    <t>大便器新規排水穴廻り防水</t>
    <rPh sb="0" eb="3">
      <t>ダイベンキ</t>
    </rPh>
    <rPh sb="3" eb="5">
      <t>シンキ</t>
    </rPh>
    <rPh sb="5" eb="7">
      <t>ハイスイ</t>
    </rPh>
    <rPh sb="7" eb="8">
      <t>アナ</t>
    </rPh>
    <rPh sb="8" eb="9">
      <t>マワ</t>
    </rPh>
    <rPh sb="10" eb="12">
      <t>ボウスイ</t>
    </rPh>
    <phoneticPr fontId="2"/>
  </si>
  <si>
    <t>土間排水廻り防水補修</t>
    <rPh sb="0" eb="2">
      <t>ドマ</t>
    </rPh>
    <rPh sb="2" eb="4">
      <t>ハイスイ</t>
    </rPh>
    <rPh sb="4" eb="5">
      <t>マワ</t>
    </rPh>
    <rPh sb="6" eb="10">
      <t>ボウスイホシュウ</t>
    </rPh>
    <phoneticPr fontId="2"/>
  </si>
  <si>
    <t>小便器新規排水穴廻り防水</t>
    <rPh sb="0" eb="3">
      <t>ショウベンキ</t>
    </rPh>
    <rPh sb="3" eb="5">
      <t>シンキ</t>
    </rPh>
    <rPh sb="5" eb="7">
      <t>ハイスイ</t>
    </rPh>
    <rPh sb="7" eb="8">
      <t>アナ</t>
    </rPh>
    <rPh sb="8" eb="9">
      <t>マワ</t>
    </rPh>
    <rPh sb="10" eb="12">
      <t>ボウスイ</t>
    </rPh>
    <phoneticPr fontId="2"/>
  </si>
  <si>
    <t>B-4</t>
    <phoneticPr fontId="2"/>
  </si>
  <si>
    <t>ｍ</t>
    <phoneticPr fontId="2"/>
  </si>
  <si>
    <t>天井ケイカル板</t>
    <rPh sb="0" eb="2">
      <t>テンジョウ</t>
    </rPh>
    <rPh sb="6" eb="7">
      <t>イタ</t>
    </rPh>
    <phoneticPr fontId="2"/>
  </si>
  <si>
    <t>天井見切り縁</t>
    <rPh sb="0" eb="2">
      <t>テンジョウ</t>
    </rPh>
    <rPh sb="2" eb="4">
      <t>ミキ</t>
    </rPh>
    <rPh sb="5" eb="6">
      <t>フチ</t>
    </rPh>
    <phoneticPr fontId="2"/>
  </si>
  <si>
    <t>天井点検口（450）</t>
    <rPh sb="0" eb="5">
      <t>テンジョウテンケンコウ</t>
    </rPh>
    <phoneticPr fontId="2"/>
  </si>
  <si>
    <t>出隅ジョイナー</t>
    <rPh sb="0" eb="1">
      <t>デ</t>
    </rPh>
    <rPh sb="1" eb="2">
      <t>スミ</t>
    </rPh>
    <phoneticPr fontId="2"/>
  </si>
  <si>
    <t>パネルシーリング</t>
    <phoneticPr fontId="2"/>
  </si>
  <si>
    <t>サッシ廻り仕上げ</t>
    <rPh sb="3" eb="4">
      <t>マワ</t>
    </rPh>
    <rPh sb="5" eb="7">
      <t>シア</t>
    </rPh>
    <phoneticPr fontId="2"/>
  </si>
  <si>
    <t>巾木</t>
    <rPh sb="0" eb="2">
      <t>ハバキ</t>
    </rPh>
    <phoneticPr fontId="2"/>
  </si>
  <si>
    <t>汚垂石</t>
    <rPh sb="0" eb="1">
      <t>オ</t>
    </rPh>
    <rPh sb="1" eb="2">
      <t>スイ</t>
    </rPh>
    <rPh sb="2" eb="3">
      <t>イシ</t>
    </rPh>
    <phoneticPr fontId="2"/>
  </si>
  <si>
    <t>W500*H2000</t>
    <phoneticPr fontId="2"/>
  </si>
  <si>
    <t>建具・トイレブース</t>
    <rPh sb="0" eb="2">
      <t>タテグ</t>
    </rPh>
    <phoneticPr fontId="2"/>
  </si>
  <si>
    <t>取付費</t>
    <rPh sb="0" eb="3">
      <t>トリツケヒ</t>
    </rPh>
    <phoneticPr fontId="2"/>
  </si>
  <si>
    <t>建具工</t>
    <rPh sb="0" eb="1">
      <t>タテグ</t>
    </rPh>
    <rPh sb="1" eb="2">
      <t>コウ</t>
    </rPh>
    <phoneticPr fontId="2"/>
  </si>
  <si>
    <t>B-5</t>
    <phoneticPr fontId="2"/>
  </si>
  <si>
    <t>内装</t>
    <rPh sb="0" eb="2">
      <t>ナイソウ</t>
    </rPh>
    <phoneticPr fontId="2"/>
  </si>
  <si>
    <t>B-6</t>
    <phoneticPr fontId="2"/>
  </si>
  <si>
    <t>内装工</t>
    <rPh sb="0" eb="2">
      <t>ナイソウコウ</t>
    </rPh>
    <phoneticPr fontId="2"/>
  </si>
  <si>
    <t>B-7</t>
    <phoneticPr fontId="2"/>
  </si>
  <si>
    <t>VP100</t>
    <phoneticPr fontId="2"/>
  </si>
  <si>
    <t>VP75</t>
    <phoneticPr fontId="2"/>
  </si>
  <si>
    <t>VP50</t>
    <phoneticPr fontId="2"/>
  </si>
  <si>
    <t>HIVP20A</t>
    <phoneticPr fontId="2"/>
  </si>
  <si>
    <t>継手接合材、支持金物</t>
    <rPh sb="0" eb="5">
      <t>ツギテセツゴウザイ</t>
    </rPh>
    <rPh sb="6" eb="10">
      <t>シジカナモノ</t>
    </rPh>
    <phoneticPr fontId="2"/>
  </si>
  <si>
    <t>配管工</t>
    <rPh sb="0" eb="2">
      <t>ハイカンコウ</t>
    </rPh>
    <phoneticPr fontId="2"/>
  </si>
  <si>
    <t>洋風大便器</t>
    <rPh sb="0" eb="5">
      <t>ヨウフウダイベンキ</t>
    </rPh>
    <phoneticPr fontId="2"/>
  </si>
  <si>
    <t>小便器</t>
    <rPh sb="0" eb="3">
      <t>ショウベンキ</t>
    </rPh>
    <phoneticPr fontId="2"/>
  </si>
  <si>
    <t>UFS910W</t>
    <phoneticPr fontId="2"/>
  </si>
  <si>
    <t>CES9435R</t>
    <phoneticPr fontId="2"/>
  </si>
  <si>
    <t>LSA125CB</t>
    <phoneticPr fontId="2"/>
  </si>
  <si>
    <t>手洗器</t>
    <rPh sb="0" eb="3">
      <t>テアライキ</t>
    </rPh>
    <phoneticPr fontId="2"/>
  </si>
  <si>
    <t>鏡</t>
    <rPh sb="0" eb="1">
      <t>カガミ</t>
    </rPh>
    <phoneticPr fontId="2"/>
  </si>
  <si>
    <t>YMK51K</t>
    <phoneticPr fontId="2"/>
  </si>
  <si>
    <t>２連紙巻き器</t>
    <rPh sb="1" eb="2">
      <t>レン</t>
    </rPh>
    <rPh sb="2" eb="6">
      <t>カミマキキ</t>
    </rPh>
    <phoneticPr fontId="2"/>
  </si>
  <si>
    <t>YH650</t>
    <phoneticPr fontId="2"/>
  </si>
  <si>
    <t>掃除流し</t>
    <rPh sb="0" eb="3">
      <t>ソウジナガ</t>
    </rPh>
    <phoneticPr fontId="2"/>
  </si>
  <si>
    <t>SK22A</t>
    <phoneticPr fontId="2"/>
  </si>
  <si>
    <t>機器取付作業</t>
    <rPh sb="0" eb="4">
      <t>キキトリツケ</t>
    </rPh>
    <rPh sb="4" eb="6">
      <t>サギョウ</t>
    </rPh>
    <phoneticPr fontId="2"/>
  </si>
  <si>
    <t>設備機械工</t>
    <rPh sb="0" eb="4">
      <t>セツビキカイコウ</t>
    </rPh>
    <phoneticPr fontId="2"/>
  </si>
  <si>
    <t>給排水衛生設備</t>
    <rPh sb="0" eb="7">
      <t>キュウハイスイエイセイセツビ</t>
    </rPh>
    <phoneticPr fontId="2"/>
  </si>
  <si>
    <t>衛生器具取付</t>
    <rPh sb="0" eb="6">
      <t>エイセイキグトリツケ</t>
    </rPh>
    <phoneticPr fontId="2"/>
  </si>
  <si>
    <t>配管</t>
    <rPh sb="0" eb="2">
      <t>ハイカン</t>
    </rPh>
    <phoneticPr fontId="2"/>
  </si>
  <si>
    <t>B-7-a</t>
    <phoneticPr fontId="2"/>
  </si>
  <si>
    <t>B-7-b</t>
    <phoneticPr fontId="2"/>
  </si>
  <si>
    <t>B-8</t>
    <phoneticPr fontId="2"/>
  </si>
  <si>
    <t>電気設備</t>
    <rPh sb="0" eb="4">
      <t>デンキセツビ</t>
    </rPh>
    <phoneticPr fontId="2"/>
  </si>
  <si>
    <t>幹線設備</t>
    <rPh sb="0" eb="2">
      <t>カンセン</t>
    </rPh>
    <rPh sb="2" eb="4">
      <t>セツビ</t>
    </rPh>
    <phoneticPr fontId="2"/>
  </si>
  <si>
    <t>電灯設備</t>
    <rPh sb="0" eb="2">
      <t>デントウ</t>
    </rPh>
    <rPh sb="2" eb="4">
      <t>セツビ</t>
    </rPh>
    <phoneticPr fontId="2"/>
  </si>
  <si>
    <t>コンセント設備</t>
    <rPh sb="5" eb="7">
      <t>セツビ</t>
    </rPh>
    <phoneticPr fontId="2"/>
  </si>
  <si>
    <t>C</t>
    <phoneticPr fontId="2"/>
  </si>
  <si>
    <t>B-8-a</t>
    <phoneticPr fontId="2"/>
  </si>
  <si>
    <t>絶縁電線</t>
    <rPh sb="0" eb="4">
      <t>ゼツエンデンセン</t>
    </rPh>
    <phoneticPr fontId="2"/>
  </si>
  <si>
    <t>絶縁ケーブル</t>
    <rPh sb="0" eb="2">
      <t>ゼツエン</t>
    </rPh>
    <phoneticPr fontId="2"/>
  </si>
  <si>
    <t>電線管</t>
    <rPh sb="0" eb="3">
      <t>デンセンカン</t>
    </rPh>
    <phoneticPr fontId="2"/>
  </si>
  <si>
    <t>プルボックス</t>
    <phoneticPr fontId="2"/>
  </si>
  <si>
    <t>分電盤</t>
    <rPh sb="0" eb="3">
      <t>ブンデンバン</t>
    </rPh>
    <phoneticPr fontId="2"/>
  </si>
  <si>
    <t>遮断機</t>
    <rPh sb="0" eb="3">
      <t>シャダンキ</t>
    </rPh>
    <phoneticPr fontId="2"/>
  </si>
  <si>
    <t>配線作業</t>
    <rPh sb="0" eb="2">
      <t>ハイセン</t>
    </rPh>
    <rPh sb="2" eb="4">
      <t>サギョウ</t>
    </rPh>
    <phoneticPr fontId="2"/>
  </si>
  <si>
    <t>電工</t>
    <rPh sb="0" eb="1">
      <t>デンコウ</t>
    </rPh>
    <phoneticPr fontId="2"/>
  </si>
  <si>
    <t>樹脂防水
400*400*200</t>
    <rPh sb="0" eb="1">
      <t>ジュシ</t>
    </rPh>
    <rPh sb="1" eb="3">
      <t>ボウスイ</t>
    </rPh>
    <phoneticPr fontId="2"/>
  </si>
  <si>
    <t>3P30A</t>
    <phoneticPr fontId="2"/>
  </si>
  <si>
    <t>3P75A</t>
    <phoneticPr fontId="2"/>
  </si>
  <si>
    <t>電灯設備</t>
    <rPh sb="0" eb="4">
      <t>デントウセツビ</t>
    </rPh>
    <phoneticPr fontId="2"/>
  </si>
  <si>
    <t>メタルモール</t>
    <phoneticPr fontId="2"/>
  </si>
  <si>
    <t>人感センサー</t>
    <rPh sb="0" eb="2">
      <t>ジンカン</t>
    </rPh>
    <phoneticPr fontId="2"/>
  </si>
  <si>
    <t>子機　換気扇</t>
    <rPh sb="0" eb="1">
      <t>コキ</t>
    </rPh>
    <rPh sb="3" eb="6">
      <t>カンキセン</t>
    </rPh>
    <phoneticPr fontId="2"/>
  </si>
  <si>
    <t>子機</t>
    <phoneticPr fontId="2"/>
  </si>
  <si>
    <t>親機　8A</t>
    <rPh sb="0" eb="1">
      <t>オヤキ</t>
    </rPh>
    <phoneticPr fontId="2"/>
  </si>
  <si>
    <t>照明器具</t>
    <rPh sb="0" eb="4">
      <t>ショウメイキグ</t>
    </rPh>
    <phoneticPr fontId="2"/>
  </si>
  <si>
    <t>換気扇</t>
    <rPh sb="0" eb="3">
      <t>カンキセン</t>
    </rPh>
    <phoneticPr fontId="2"/>
  </si>
  <si>
    <t>ベースライト
40型　4000lm</t>
    <rPh sb="7" eb="8">
      <t>ガタ</t>
    </rPh>
    <phoneticPr fontId="2"/>
  </si>
  <si>
    <t>VD-23ZB12</t>
    <phoneticPr fontId="2"/>
  </si>
  <si>
    <t>機器取付・既存撤去</t>
    <rPh sb="0" eb="4">
      <t>キキトリツケ</t>
    </rPh>
    <rPh sb="5" eb="7">
      <t>キゾン</t>
    </rPh>
    <rPh sb="7" eb="9">
      <t>テッキョ</t>
    </rPh>
    <phoneticPr fontId="2"/>
  </si>
  <si>
    <t>B-8-b</t>
    <phoneticPr fontId="2"/>
  </si>
  <si>
    <t>埋込コンセント</t>
    <rPh sb="0" eb="2">
      <t>ウメコミ</t>
    </rPh>
    <phoneticPr fontId="2"/>
  </si>
  <si>
    <t>2P15A</t>
    <phoneticPr fontId="2"/>
  </si>
  <si>
    <t>B-8-c</t>
    <phoneticPr fontId="2"/>
  </si>
  <si>
    <t>入口ドア枠撤去</t>
    <rPh sb="0" eb="2">
      <t>イリグチ</t>
    </rPh>
    <rPh sb="4" eb="5">
      <t>ワク</t>
    </rPh>
    <rPh sb="5" eb="7">
      <t>テッキョ</t>
    </rPh>
    <phoneticPr fontId="2"/>
  </si>
  <si>
    <t>ベースライト
20型　1600lm</t>
    <rPh sb="7" eb="8">
      <t>ガタ</t>
    </rPh>
    <phoneticPr fontId="2"/>
  </si>
  <si>
    <t>t=2</t>
    <phoneticPr fontId="2"/>
  </si>
  <si>
    <t>床　塩ビシート張り</t>
    <rPh sb="0" eb="1">
      <t>ユカ</t>
    </rPh>
    <rPh sb="2" eb="3">
      <t>エン</t>
    </rPh>
    <rPh sb="7" eb="8">
      <t>ハ</t>
    </rPh>
    <phoneticPr fontId="2"/>
  </si>
  <si>
    <t>壁　パネル張り</t>
    <rPh sb="0" eb="1">
      <t>カベ</t>
    </rPh>
    <rPh sb="5" eb="6">
      <t>ハ</t>
    </rPh>
    <phoneticPr fontId="2"/>
  </si>
  <si>
    <t>天井EP塗装</t>
    <rPh sb="0" eb="2">
      <t>テンジョウ</t>
    </rPh>
    <rPh sb="4" eb="6">
      <t>トソウ</t>
    </rPh>
    <phoneticPr fontId="2"/>
  </si>
  <si>
    <t>t=3</t>
    <phoneticPr fontId="2"/>
  </si>
  <si>
    <t>小便器撤去</t>
    <rPh sb="0" eb="5">
      <t>ショウベンキテッキョ</t>
    </rPh>
    <phoneticPr fontId="2"/>
  </si>
  <si>
    <t>ライニング面台（小便器）</t>
    <rPh sb="5" eb="7">
      <t>メンダイ</t>
    </rPh>
    <rPh sb="8" eb="11">
      <t>ショウベンキ</t>
    </rPh>
    <phoneticPr fontId="2"/>
  </si>
  <si>
    <t>ライニング面台（手洗器）</t>
    <rPh sb="5" eb="7">
      <t>メンダイ</t>
    </rPh>
    <rPh sb="8" eb="11">
      <t>テアライキ</t>
    </rPh>
    <phoneticPr fontId="2"/>
  </si>
  <si>
    <t>ライニング新設（ふかし壁）</t>
    <rPh sb="5" eb="7">
      <t>シンセツ</t>
    </rPh>
    <rPh sb="11" eb="12">
      <t>カベ</t>
    </rPh>
    <phoneticPr fontId="2"/>
  </si>
  <si>
    <t>\</t>
    <phoneticPr fontId="2"/>
  </si>
  <si>
    <t>トイレブース</t>
    <phoneticPr fontId="2"/>
  </si>
  <si>
    <t>d</t>
    <phoneticPr fontId="2"/>
  </si>
  <si>
    <t>19*150*4400</t>
    <phoneticPr fontId="2"/>
  </si>
  <si>
    <t>硬質塩化ビニル管（保温材共）</t>
    <rPh sb="0" eb="2">
      <t>コウシツ</t>
    </rPh>
    <rPh sb="2" eb="4">
      <t>エンカ</t>
    </rPh>
    <rPh sb="7" eb="8">
      <t>カン</t>
    </rPh>
    <rPh sb="9" eb="12">
      <t>ホオンザイ</t>
    </rPh>
    <rPh sb="12" eb="13">
      <t>トモ</t>
    </rPh>
    <phoneticPr fontId="2"/>
  </si>
  <si>
    <t>硬質塩化ビニル管（保温材共）</t>
    <rPh sb="0" eb="2">
      <t>コウシツ</t>
    </rPh>
    <rPh sb="2" eb="4">
      <t>エンカ</t>
    </rPh>
    <rPh sb="7" eb="8">
      <t>カン</t>
    </rPh>
    <phoneticPr fontId="2"/>
  </si>
  <si>
    <t>耐衝撃性硬質塩化ビニル管（保温材共）</t>
    <rPh sb="0" eb="8">
      <t>タイショウゲキセイコウシツエンカ</t>
    </rPh>
    <rPh sb="11" eb="12">
      <t>カン</t>
    </rPh>
    <phoneticPr fontId="2"/>
  </si>
  <si>
    <t>ダウンライト
XND0638WW</t>
    <phoneticPr fontId="2"/>
  </si>
  <si>
    <t>W5400+900+900*
H2500*2F</t>
    <phoneticPr fontId="2"/>
  </si>
  <si>
    <t>2+6箇所*1F</t>
    <rPh sb="3" eb="5">
      <t>カショ</t>
    </rPh>
    <phoneticPr fontId="2"/>
  </si>
  <si>
    <t>W7000*D4500*2*1F</t>
    <phoneticPr fontId="2"/>
  </si>
  <si>
    <t>2箇所*1F</t>
    <rPh sb="1" eb="3">
      <t>カショ</t>
    </rPh>
    <phoneticPr fontId="2"/>
  </si>
  <si>
    <t>6台*1F</t>
    <phoneticPr fontId="2"/>
  </si>
  <si>
    <t>2台*1F</t>
    <rPh sb="1" eb="2">
      <t>ダイ</t>
    </rPh>
    <phoneticPr fontId="2"/>
  </si>
  <si>
    <t>7箇所</t>
    <rPh sb="1" eb="3">
      <t>カショ</t>
    </rPh>
    <phoneticPr fontId="2"/>
  </si>
  <si>
    <t>2+4枚*1F</t>
    <rPh sb="3" eb="4">
      <t>マイ</t>
    </rPh>
    <phoneticPr fontId="2"/>
  </si>
  <si>
    <t>W7000*D4500*2</t>
    <phoneticPr fontId="2"/>
  </si>
  <si>
    <t>4箇所*1F</t>
    <rPh sb="1" eb="3">
      <t>カショ</t>
    </rPh>
    <phoneticPr fontId="2"/>
  </si>
  <si>
    <t>5枚*1F</t>
    <rPh sb="1" eb="2">
      <t>マイ</t>
    </rPh>
    <phoneticPr fontId="2"/>
  </si>
  <si>
    <t>3+6箇所*1F</t>
    <rPh sb="3" eb="5">
      <t>カショ</t>
    </rPh>
    <phoneticPr fontId="2"/>
  </si>
  <si>
    <t>台</t>
    <rPh sb="0" eb="1">
      <t>ダイ</t>
    </rPh>
    <phoneticPr fontId="2"/>
  </si>
  <si>
    <t>手摺</t>
    <phoneticPr fontId="2"/>
  </si>
  <si>
    <t>L字,跳ね上式各１</t>
    <rPh sb="0" eb="1">
      <t>ジ</t>
    </rPh>
    <rPh sb="2" eb="3">
      <t>ハ</t>
    </rPh>
    <rPh sb="4" eb="5">
      <t>ア</t>
    </rPh>
    <rPh sb="6" eb="7">
      <t>シキ</t>
    </rPh>
    <rPh sb="7" eb="8">
      <t>カク</t>
    </rPh>
    <phoneticPr fontId="2"/>
  </si>
  <si>
    <t>m</t>
    <phoneticPr fontId="2"/>
  </si>
  <si>
    <t>掃除用具入れドア</t>
    <rPh sb="0" eb="5">
      <t>ソウジヨウグイ</t>
    </rPh>
    <phoneticPr fontId="2"/>
  </si>
  <si>
    <t>天井撤去（下地残し）</t>
    <rPh sb="0" eb="4">
      <t>テンジョウテッキョ</t>
    </rPh>
    <rPh sb="5" eb="8">
      <t>シタジノコ</t>
    </rPh>
    <phoneticPr fontId="2"/>
  </si>
  <si>
    <t>床レベリング</t>
    <rPh sb="0" eb="1">
      <t>ユカ</t>
    </rPh>
    <phoneticPr fontId="2"/>
  </si>
  <si>
    <t>標　準　業　務　内　訳　書</t>
    <rPh sb="0" eb="1">
      <t>シルベ</t>
    </rPh>
    <rPh sb="2" eb="3">
      <t>ジュン</t>
    </rPh>
    <rPh sb="4" eb="5">
      <t>ギョウ</t>
    </rPh>
    <rPh sb="6" eb="7">
      <t>ム</t>
    </rPh>
    <rPh sb="8" eb="9">
      <t>ナイ</t>
    </rPh>
    <rPh sb="10" eb="11">
      <t>ワケ</t>
    </rPh>
    <rPh sb="12" eb="13">
      <t>ショ</t>
    </rPh>
    <phoneticPr fontId="2"/>
  </si>
  <si>
    <t>愛媛県立新居浜商業高等学校</t>
    <rPh sb="0" eb="4">
      <t>エヒメケンリツ</t>
    </rPh>
    <rPh sb="4" eb="11">
      <t>ニイハマショウギョウコウトウ</t>
    </rPh>
    <rPh sb="11" eb="13">
      <t>ガッコウ</t>
    </rPh>
    <phoneticPr fontId="2"/>
  </si>
  <si>
    <t>5箇所*1F</t>
    <rPh sb="1" eb="3">
      <t>カショ</t>
    </rPh>
    <phoneticPr fontId="2"/>
  </si>
  <si>
    <t>W9000*H2500*2*1F
W7000*H2500*4*1F</t>
    <phoneticPr fontId="2"/>
  </si>
  <si>
    <t>19*150*5000</t>
    <phoneticPr fontId="2"/>
  </si>
  <si>
    <t>標準業務期間</t>
    <rPh sb="0" eb="2">
      <t>ヒョウジュン</t>
    </rPh>
    <rPh sb="2" eb="4">
      <t>ギョウム</t>
    </rPh>
    <rPh sb="4" eb="6">
      <t>キカン</t>
    </rPh>
    <phoneticPr fontId="2"/>
  </si>
  <si>
    <t>みなし施工</t>
    <rPh sb="3" eb="5">
      <t>セコウ</t>
    </rPh>
    <phoneticPr fontId="2"/>
  </si>
  <si>
    <t>アスベスト対策費</t>
    <rPh sb="5" eb="7">
      <t>タイサク</t>
    </rPh>
    <rPh sb="7" eb="8">
      <t>ヒ</t>
    </rPh>
    <phoneticPr fontId="2"/>
  </si>
  <si>
    <t>養生・片付け　外</t>
    <rPh sb="0" eb="2">
      <t>ヨウジョウ</t>
    </rPh>
    <rPh sb="3" eb="5">
      <t>カタヅ</t>
    </rPh>
    <rPh sb="7" eb="8">
      <t>ホカ</t>
    </rPh>
    <phoneticPr fontId="2"/>
  </si>
  <si>
    <t>5～50mm</t>
    <phoneticPr fontId="2"/>
  </si>
  <si>
    <t>5～20mm</t>
    <phoneticPr fontId="2"/>
  </si>
  <si>
    <t>ウレタン系塗膜防水</t>
    <rPh sb="4" eb="9">
      <t>ケイトマクボウスイ</t>
    </rPh>
    <phoneticPr fontId="2"/>
  </si>
  <si>
    <t>抗菌</t>
    <rPh sb="0" eb="2">
      <t>コウキン</t>
    </rPh>
    <phoneticPr fontId="2"/>
  </si>
  <si>
    <t>同等品可</t>
    <rPh sb="0" eb="3">
      <t>ドウトウヒン</t>
    </rPh>
    <rPh sb="3" eb="4">
      <t>カ</t>
    </rPh>
    <phoneticPr fontId="2"/>
  </si>
  <si>
    <t>同等品可</t>
    <rPh sb="0" eb="4">
      <t>ドウトウヒンカ</t>
    </rPh>
    <phoneticPr fontId="2"/>
  </si>
  <si>
    <t>天井材撤去・復旧</t>
    <rPh sb="0" eb="3">
      <t>テンジョウザイ</t>
    </rPh>
    <rPh sb="3" eb="5">
      <t>テッキョ</t>
    </rPh>
    <rPh sb="6" eb="8">
      <t>フッキュウ</t>
    </rPh>
    <phoneticPr fontId="2"/>
  </si>
  <si>
    <t>掃除用ドレン</t>
    <rPh sb="0" eb="3">
      <t>ソウジヨウ</t>
    </rPh>
    <phoneticPr fontId="2"/>
  </si>
  <si>
    <t>配管工費（斫り外含む）</t>
    <rPh sb="0" eb="2">
      <t>ハイカン</t>
    </rPh>
    <rPh sb="2" eb="3">
      <t>コウ</t>
    </rPh>
    <rPh sb="3" eb="4">
      <t>ヒ</t>
    </rPh>
    <rPh sb="5" eb="6">
      <t>ハツ</t>
    </rPh>
    <rPh sb="7" eb="8">
      <t>ホカ</t>
    </rPh>
    <rPh sb="8" eb="9">
      <t>フク</t>
    </rPh>
    <phoneticPr fontId="2"/>
  </si>
  <si>
    <t>W900*H1800
枠更新</t>
    <rPh sb="11" eb="14">
      <t>ワクコウシン</t>
    </rPh>
    <phoneticPr fontId="2"/>
  </si>
  <si>
    <t>入口ドア（片引きハンガー戸）</t>
    <rPh sb="0" eb="2">
      <t>イリグチ</t>
    </rPh>
    <rPh sb="5" eb="7">
      <t>カタビ</t>
    </rPh>
    <rPh sb="12" eb="13">
      <t>ト</t>
    </rPh>
    <phoneticPr fontId="2"/>
  </si>
  <si>
    <t>抗菌引棒</t>
    <rPh sb="0" eb="2">
      <t>コウキン</t>
    </rPh>
    <rPh sb="2" eb="3">
      <t>ヒ</t>
    </rPh>
    <rPh sb="3" eb="4">
      <t>ボウ</t>
    </rPh>
    <phoneticPr fontId="2"/>
  </si>
  <si>
    <t>2+5箇所*1F</t>
    <rPh sb="3" eb="5">
      <t>カショ</t>
    </rPh>
    <phoneticPr fontId="2"/>
  </si>
  <si>
    <t>トイレブース（車いす用）</t>
    <rPh sb="7" eb="8">
      <t>クルマ</t>
    </rPh>
    <rPh sb="10" eb="11">
      <t>ヨウ</t>
    </rPh>
    <phoneticPr fontId="2"/>
  </si>
  <si>
    <t>男女各1</t>
    <rPh sb="0" eb="1">
      <t>ダンジョ</t>
    </rPh>
    <rPh sb="1" eb="2">
      <t>カク</t>
    </rPh>
    <phoneticPr fontId="2"/>
  </si>
  <si>
    <t>f</t>
    <phoneticPr fontId="2"/>
  </si>
  <si>
    <t>新居浜市瀬戸町２番16号</t>
    <rPh sb="0" eb="4">
      <t>ニイハマシ</t>
    </rPh>
    <rPh sb="4" eb="7">
      <t>セトチョウ</t>
    </rPh>
    <rPh sb="8" eb="9">
      <t>バン</t>
    </rPh>
    <rPh sb="11" eb="12">
      <t>ゴウ</t>
    </rPh>
    <phoneticPr fontId="2"/>
  </si>
  <si>
    <t>愛媛県立新居浜商業高等学校第１教棟トイレ修繕業務</t>
    <rPh sb="0" eb="2">
      <t>エヒメ</t>
    </rPh>
    <rPh sb="2" eb="4">
      <t>ケンリツ</t>
    </rPh>
    <rPh sb="4" eb="11">
      <t>ニイハマショウギョウコウトウ</t>
    </rPh>
    <rPh sb="11" eb="13">
      <t>ガッコウ</t>
    </rPh>
    <rPh sb="13" eb="14">
      <t>ダイ</t>
    </rPh>
    <rPh sb="15" eb="16">
      <t>キョウ</t>
    </rPh>
    <rPh sb="16" eb="17">
      <t>トウ</t>
    </rPh>
    <rPh sb="20" eb="22">
      <t>シュウゼン</t>
    </rPh>
    <rPh sb="22" eb="24">
      <t>ギョウム</t>
    </rPh>
    <phoneticPr fontId="2"/>
  </si>
  <si>
    <t>床下点検口</t>
    <rPh sb="0" eb="2">
      <t>ユカシタ</t>
    </rPh>
    <rPh sb="2" eb="5">
      <t>テンケンコウ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</si>
</sst>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&quot;¥&quot;#,##0\-;&quot;¥&quot;\-#,##0\-"/>
    <numFmt numFmtId="177" formatCode="&quot;¥&quot;#,##0\-\);&quot;¥&quot;\-#,##0\-\)"/>
    <numFmt numFmtId="178" formatCode="#,##0;[Red]#,##0"/>
    <numFmt numFmtId="179" formatCode="#,##0_ "/>
    <numFmt numFmtId="180" formatCode="#,##0_);[Red]\(#,##0\)"/>
    <numFmt numFmtId="181" formatCode="#,##0_ ;[Red]\-#,##0\ "/>
    <numFmt numFmtId="182" formatCode="&quot;¥&quot;#,##0;&quot;¥&quot;\!\-#,##0"/>
    <numFmt numFmtId="183" formatCode="&quot;¥&quot;#,##0.00;&quot;¥&quot;\!\-#,##0.00"/>
    <numFmt numFmtId="184" formatCode="&quot;$&quot;#,##0"/>
    <numFmt numFmtId="185" formatCode="&quot;｣&quot;#,##0;\-&quot;｣&quot;#,##0"/>
    <numFmt numFmtId="186" formatCode="0.000_ "/>
    <numFmt numFmtId="187" formatCode="&quot;¥&quot;#,##0\-\ \ \ \ \ &quot;）&quot;;&quot;¥&quot;\-#,##0\-"/>
    <numFmt numFmtId="188" formatCode="#,##0.00_ "/>
    <numFmt numFmtId="189" formatCode="#,##0.000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Arial"/>
      <family val="2"/>
    </font>
    <font>
      <sz val="12"/>
      <name val="ＭＳ ゴシック"/>
      <family val="3"/>
      <charset val="128"/>
    </font>
    <font>
      <sz val="10"/>
      <name val="MS Sans Serif"/>
      <family val="2"/>
    </font>
    <font>
      <sz val="10"/>
      <name val="Arial"/>
      <family val="2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38" fontId="6" fillId="2" borderId="0" applyNumberFormat="0" applyBorder="0" applyAlignment="0" applyProtection="0"/>
    <xf numFmtId="10" fontId="6" fillId="3" borderId="1" applyNumberFormat="0" applyBorder="0" applyAlignment="0" applyProtection="0"/>
    <xf numFmtId="186" fontId="7" fillId="0" borderId="0"/>
    <xf numFmtId="0" fontId="8" fillId="0" borderId="0"/>
    <xf numFmtId="10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4" fillId="0" borderId="0"/>
  </cellStyleXfs>
  <cellXfs count="117">
    <xf numFmtId="0" fontId="0" fillId="0" borderId="0" xfId="0"/>
    <xf numFmtId="0" fontId="5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distributed"/>
    </xf>
    <xf numFmtId="38" fontId="3" fillId="0" borderId="3" xfId="1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distributed" vertical="center"/>
    </xf>
    <xf numFmtId="0" fontId="5" fillId="0" borderId="0" xfId="0" applyFont="1" applyBorder="1"/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17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79" fontId="5" fillId="0" borderId="1" xfId="0" applyNumberFormat="1" applyFont="1" applyBorder="1" applyAlignment="1">
      <alignment horizontal="center"/>
    </xf>
    <xf numFmtId="179" fontId="3" fillId="0" borderId="2" xfId="10" applyNumberFormat="1" applyFont="1" applyBorder="1"/>
    <xf numFmtId="179" fontId="3" fillId="0" borderId="2" xfId="0" applyNumberFormat="1" applyFont="1" applyBorder="1"/>
    <xf numFmtId="181" fontId="5" fillId="0" borderId="1" xfId="0" applyNumberFormat="1" applyFont="1" applyBorder="1" applyAlignment="1" applyProtection="1">
      <alignment wrapText="1" shrinkToFit="1"/>
      <protection locked="0"/>
    </xf>
    <xf numFmtId="0" fontId="3" fillId="0" borderId="2" xfId="0" applyFont="1" applyBorder="1" applyAlignment="1">
      <alignment horizontal="distributed"/>
    </xf>
    <xf numFmtId="0" fontId="3" fillId="0" borderId="3" xfId="0" applyFont="1" applyBorder="1" applyAlignment="1">
      <alignment horizontal="distributed"/>
    </xf>
    <xf numFmtId="180" fontId="5" fillId="0" borderId="1" xfId="0" applyNumberFormat="1" applyFont="1" applyBorder="1"/>
    <xf numFmtId="180" fontId="5" fillId="0" borderId="0" xfId="0" applyNumberFormat="1" applyFont="1" applyBorder="1"/>
    <xf numFmtId="179" fontId="5" fillId="0" borderId="0" xfId="0" applyNumberFormat="1" applyFont="1" applyBorder="1"/>
    <xf numFmtId="181" fontId="5" fillId="0" borderId="1" xfId="0" applyNumberFormat="1" applyFont="1" applyFill="1" applyBorder="1" applyAlignment="1" applyProtection="1">
      <alignment wrapText="1" shrinkToFit="1"/>
      <protection locked="0"/>
    </xf>
    <xf numFmtId="0" fontId="3" fillId="0" borderId="7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7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distributed" vertical="center" wrapText="1" justifyLastLine="1"/>
    </xf>
    <xf numFmtId="0" fontId="11" fillId="0" borderId="1" xfId="0" applyFont="1" applyFill="1" applyBorder="1" applyAlignment="1">
      <alignment horizontal="distributed" vertical="center" wrapText="1" justifyLastLine="1" shrinkToFit="1"/>
    </xf>
    <xf numFmtId="0" fontId="11" fillId="0" borderId="1" xfId="0" applyFont="1" applyFill="1" applyBorder="1" applyAlignment="1">
      <alignment horizontal="distributed" vertical="center" justifyLastLine="1"/>
    </xf>
    <xf numFmtId="0" fontId="3" fillId="0" borderId="6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distributed"/>
    </xf>
    <xf numFmtId="0" fontId="3" fillId="0" borderId="3" xfId="0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left" vertical="center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justifyLastLine="1"/>
    </xf>
    <xf numFmtId="0" fontId="11" fillId="0" borderId="2" xfId="0" applyNumberFormat="1" applyFont="1" applyFill="1" applyBorder="1" applyAlignment="1">
      <alignment horizontal="distributed" vertical="center" wrapText="1" justifyLastLine="1" shrinkToFit="1"/>
    </xf>
    <xf numFmtId="0" fontId="5" fillId="0" borderId="1" xfId="0" applyFont="1" applyFill="1" applyBorder="1" applyAlignment="1">
      <alignment horizontal="center" shrinkToFit="1"/>
    </xf>
    <xf numFmtId="179" fontId="5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left" shrinkToFit="1"/>
    </xf>
    <xf numFmtId="180" fontId="5" fillId="0" borderId="1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distributed" vertical="center"/>
    </xf>
    <xf numFmtId="0" fontId="5" fillId="0" borderId="0" xfId="0" applyFont="1" applyFill="1" applyBorder="1"/>
    <xf numFmtId="0" fontId="5" fillId="0" borderId="1" xfId="0" applyFont="1" applyFill="1" applyBorder="1" applyAlignment="1">
      <alignment shrinkToFit="1"/>
    </xf>
    <xf numFmtId="0" fontId="5" fillId="0" borderId="3" xfId="0" applyFont="1" applyFill="1" applyBorder="1" applyAlignment="1"/>
    <xf numFmtId="17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shrinkToFit="1"/>
    </xf>
    <xf numFmtId="180" fontId="5" fillId="0" borderId="0" xfId="0" applyNumberFormat="1" applyFont="1" applyFill="1" applyBorder="1"/>
    <xf numFmtId="0" fontId="5" fillId="0" borderId="1" xfId="0" applyFont="1" applyFill="1" applyBorder="1" applyAlignment="1">
      <alignment horizontal="left" indent="1" shrinkToFit="1"/>
    </xf>
    <xf numFmtId="0" fontId="5" fillId="0" borderId="1" xfId="0" applyFont="1" applyFill="1" applyBorder="1" applyAlignment="1">
      <alignment horizontal="left" wrapText="1" indent="1"/>
    </xf>
    <xf numFmtId="1" fontId="5" fillId="0" borderId="0" xfId="0" applyNumberFormat="1" applyFont="1" applyFill="1" applyBorder="1"/>
    <xf numFmtId="10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79" fontId="5" fillId="0" borderId="0" xfId="0" applyNumberFormat="1" applyFont="1" applyFill="1" applyBorder="1"/>
    <xf numFmtId="2" fontId="5" fillId="0" borderId="0" xfId="0" applyNumberFormat="1" applyFont="1" applyFill="1" applyBorder="1"/>
    <xf numFmtId="0" fontId="11" fillId="0" borderId="1" xfId="0" applyFont="1" applyFill="1" applyBorder="1" applyAlignment="1">
      <alignment horizontal="distributed" vertical="center" indent="1"/>
    </xf>
    <xf numFmtId="188" fontId="5" fillId="0" borderId="1" xfId="0" applyNumberFormat="1" applyFont="1" applyFill="1" applyBorder="1"/>
    <xf numFmtId="0" fontId="5" fillId="0" borderId="3" xfId="0" applyFont="1" applyFill="1" applyBorder="1" applyAlignment="1">
      <alignment horizontal="left" wrapText="1" shrinkToFit="1"/>
    </xf>
    <xf numFmtId="189" fontId="5" fillId="0" borderId="1" xfId="0" applyNumberFormat="1" applyFont="1" applyFill="1" applyBorder="1"/>
    <xf numFmtId="0" fontId="5" fillId="0" borderId="1" xfId="0" applyFont="1" applyFill="1" applyBorder="1" applyAlignment="1">
      <alignment horizontal="left" wrapText="1" indent="1" shrinkToFit="1"/>
    </xf>
    <xf numFmtId="0" fontId="5" fillId="0" borderId="3" xfId="0" quotePrefix="1" applyFont="1" applyFill="1" applyBorder="1" applyAlignment="1">
      <alignment horizontal="left" wrapText="1" shrinkToFit="1"/>
    </xf>
    <xf numFmtId="179" fontId="5" fillId="0" borderId="1" xfId="0" applyNumberFormat="1" applyFont="1" applyFill="1" applyBorder="1" applyAlignment="1"/>
    <xf numFmtId="180" fontId="5" fillId="0" borderId="1" xfId="0" applyNumberFormat="1" applyFont="1" applyFill="1" applyBorder="1" applyAlignment="1"/>
    <xf numFmtId="188" fontId="5" fillId="0" borderId="1" xfId="0" applyNumberFormat="1" applyFont="1" applyFill="1" applyBorder="1" applyAlignment="1"/>
    <xf numFmtId="9" fontId="5" fillId="0" borderId="3" xfId="0" applyNumberFormat="1" applyFont="1" applyFill="1" applyBorder="1" applyAlignment="1">
      <alignment horizontal="left" shrinkToFit="1"/>
    </xf>
    <xf numFmtId="9" fontId="5" fillId="0" borderId="3" xfId="0" quotePrefix="1" applyNumberFormat="1" applyFont="1" applyFill="1" applyBorder="1" applyAlignment="1">
      <alignment horizontal="left" wrapText="1" shrinkToFit="1"/>
    </xf>
    <xf numFmtId="20" fontId="5" fillId="0" borderId="1" xfId="0" applyNumberFormat="1" applyFont="1" applyFill="1" applyBorder="1" applyAlignment="1">
      <alignment shrinkToFit="1"/>
    </xf>
    <xf numFmtId="0" fontId="15" fillId="0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 applyProtection="1">
      <alignment horizontal="left" vertical="center" wrapText="1" indent="1"/>
      <protection locked="0"/>
    </xf>
    <xf numFmtId="0" fontId="13" fillId="0" borderId="8" xfId="0" applyFont="1" applyFill="1" applyBorder="1" applyAlignment="1" applyProtection="1">
      <alignment horizontal="left" vertical="center" indent="1"/>
      <protection locked="0"/>
    </xf>
    <xf numFmtId="187" fontId="7" fillId="0" borderId="8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176" fontId="14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 applyProtection="1">
      <alignment horizontal="left" vertical="center" indent="1" shrinkToFit="1"/>
      <protection locked="0"/>
    </xf>
    <xf numFmtId="0" fontId="14" fillId="0" borderId="2" xfId="0" applyFont="1" applyFill="1" applyBorder="1" applyAlignment="1" applyProtection="1">
      <alignment horizontal="left" vertical="center" indent="1" shrinkToFit="1"/>
      <protection locked="0"/>
    </xf>
    <xf numFmtId="0" fontId="3" fillId="0" borderId="3" xfId="0" applyFont="1" applyBorder="1" applyAlignment="1">
      <alignment horizontal="distributed"/>
    </xf>
    <xf numFmtId="0" fontId="0" fillId="0" borderId="2" xfId="0" applyBorder="1" applyAlignment="1">
      <alignment horizontal="distributed"/>
    </xf>
    <xf numFmtId="0" fontId="3" fillId="0" borderId="2" xfId="0" applyFont="1" applyBorder="1" applyAlignment="1">
      <alignment horizontal="distributed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wrapText="1"/>
    </xf>
    <xf numFmtId="0" fontId="0" fillId="0" borderId="2" xfId="0" applyBorder="1" applyAlignment="1">
      <alignment horizontal="distributed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</cellXfs>
  <cellStyles count="13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Normal_1702H" xfId="4" xr:uid="{00000000-0005-0000-0000-000003000000}"/>
    <cellStyle name="Percent [2]" xfId="5" xr:uid="{00000000-0005-0000-0000-000004000000}"/>
    <cellStyle name="Tusental (0)_pldt" xfId="6" xr:uid="{00000000-0005-0000-0000-000005000000}"/>
    <cellStyle name="Tusental_pldt" xfId="7" xr:uid="{00000000-0005-0000-0000-000006000000}"/>
    <cellStyle name="Valuta (0)_pldt" xfId="8" xr:uid="{00000000-0005-0000-0000-000007000000}"/>
    <cellStyle name="Valuta_pldt" xfId="9" xr:uid="{00000000-0005-0000-0000-000008000000}"/>
    <cellStyle name="桁区切り" xfId="10" builtinId="6"/>
    <cellStyle name="標準" xfId="0" builtinId="0"/>
    <cellStyle name="標準 2" xfId="11" xr:uid="{00000000-0005-0000-0000-00000B000000}"/>
    <cellStyle name="未定義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CTLSV3\CIATEC&#20849;&#26377;\50&#24314;&#31689;&#37096;\99&#20491;&#20154;&#21029;&#26989;&#21209;&#12487;&#12540;&#12479;\02&#35373;&#35336;&#19968;&#35506;\10&#31712;&#21407;&#12288;&#20037;&#32654;\&#30476;&#21942;&#20303;&#23429;&#30707;&#20117;&#22243;&#22320;&#35373;&#35336;&#26360;\&#20013;&#20303;&#2684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"/>
      <sheetName val="総括表"/>
      <sheetName val="内訳書（Ａ共通）"/>
      <sheetName val="内訳書 (Ｂ-1直接仮設)"/>
      <sheetName val="内訳書 (Ｂ-2土) "/>
      <sheetName val="内訳書 (Ｂ-3地業) "/>
      <sheetName val="内訳書 (B-4鉄筋)"/>
      <sheetName val="内訳書 (B-5ｺﾝｸﾘｰﾄ) "/>
      <sheetName val="内訳書 (B-6型枠) "/>
      <sheetName val="内訳書 (B-7既製ｺﾝｸﾘｰﾄ)"/>
      <sheetName val="内訳書 (B-8防水)"/>
      <sheetName val="内訳書 (B-9タイル) "/>
      <sheetName val="内訳書 (B-10木及木製パネル)"/>
      <sheetName val="内訳書 (B-11金属) "/>
      <sheetName val="内訳書 (B-12左官) "/>
      <sheetName val="内訳書 (B-13木製)"/>
      <sheetName val="内訳書 (B-14金属製建具) "/>
      <sheetName val="内訳書 (B-15硝子) "/>
      <sheetName val="内訳書 (B-16塗装) "/>
      <sheetName val="内訳書 (B-17仕上塗装) "/>
      <sheetName val="内訳書 (B-18内外装) "/>
      <sheetName val="内訳書 (B-19仕上ﾕﾆｯﾄ) "/>
      <sheetName val="内訳書 (B-20その他)"/>
      <sheetName val="諸経費"/>
      <sheetName val="営繕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10"/>
  <sheetViews>
    <sheetView showZeros="0" tabSelected="1" view="pageBreakPreview" zoomScale="85" zoomScaleNormal="85" zoomScaleSheetLayoutView="85" workbookViewId="0">
      <selection activeCell="E7" sqref="E7:G7"/>
    </sheetView>
  </sheetViews>
  <sheetFormatPr defaultColWidth="9" defaultRowHeight="27.95" customHeight="1"/>
  <cols>
    <col min="1" max="1" width="3.25" style="34" customWidth="1"/>
    <col min="2" max="14" width="10.125" style="34" customWidth="1"/>
    <col min="15" max="16384" width="9" style="34"/>
  </cols>
  <sheetData>
    <row r="1" spans="1:19" ht="27.95" customHeight="1">
      <c r="B1" s="35" t="s">
        <v>27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9" ht="24.95" customHeight="1">
      <c r="A2" s="33"/>
      <c r="B2" s="98"/>
      <c r="C2" s="36"/>
      <c r="D2" s="36"/>
      <c r="E2" s="38"/>
      <c r="F2" s="53"/>
      <c r="G2" s="37"/>
      <c r="H2" s="53"/>
      <c r="I2" s="37"/>
      <c r="J2" s="52"/>
      <c r="K2" s="37"/>
      <c r="L2" s="52"/>
      <c r="M2" s="77"/>
      <c r="N2" s="38"/>
    </row>
    <row r="3" spans="1:19" ht="56.1" customHeight="1">
      <c r="B3" s="99"/>
      <c r="C3" s="39"/>
      <c r="D3" s="40"/>
      <c r="E3" s="42"/>
      <c r="F3" s="42"/>
      <c r="G3" s="39"/>
      <c r="H3" s="42"/>
      <c r="I3" s="39"/>
      <c r="J3" s="40"/>
      <c r="K3" s="39"/>
      <c r="L3" s="40"/>
      <c r="M3" s="44"/>
      <c r="N3" s="39"/>
    </row>
    <row r="4" spans="1:19" ht="56.1" customHeight="1">
      <c r="B4" s="92" t="s">
        <v>206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</row>
    <row r="5" spans="1:19" ht="56.1" customHeight="1">
      <c r="B5" s="45"/>
      <c r="C5" s="91" t="s">
        <v>28</v>
      </c>
      <c r="D5" s="91"/>
      <c r="E5" s="95" t="s">
        <v>231</v>
      </c>
      <c r="F5" s="96"/>
      <c r="G5" s="96"/>
      <c r="H5" s="96"/>
      <c r="I5" s="96"/>
      <c r="J5" s="96"/>
      <c r="K5" s="96"/>
      <c r="L5" s="96"/>
      <c r="M5" s="96"/>
      <c r="N5" s="42"/>
      <c r="Q5" s="33"/>
      <c r="R5" s="33"/>
    </row>
    <row r="6" spans="1:19" ht="56.1" customHeight="1">
      <c r="B6" s="46"/>
      <c r="C6" s="91" t="s">
        <v>37</v>
      </c>
      <c r="D6" s="91"/>
      <c r="E6" s="104" t="s">
        <v>232</v>
      </c>
      <c r="F6" s="104"/>
      <c r="G6" s="104"/>
      <c r="H6" s="104"/>
      <c r="I6" s="104"/>
      <c r="J6" s="104"/>
      <c r="K6" s="104"/>
      <c r="L6" s="104"/>
      <c r="M6" s="104"/>
      <c r="N6" s="105"/>
    </row>
    <row r="7" spans="1:19" ht="56.1" customHeight="1">
      <c r="B7" s="47"/>
      <c r="C7" s="91" t="s">
        <v>1</v>
      </c>
      <c r="D7" s="91"/>
      <c r="E7" s="102">
        <f>総括表!G11</f>
        <v>0</v>
      </c>
      <c r="F7" s="102"/>
      <c r="G7" s="102"/>
      <c r="H7" s="103" t="s">
        <v>29</v>
      </c>
      <c r="I7" s="103"/>
      <c r="J7" s="103"/>
      <c r="K7" s="103"/>
      <c r="L7" s="97">
        <f>総括表!G10</f>
        <v>0</v>
      </c>
      <c r="M7" s="97"/>
      <c r="N7" s="48"/>
      <c r="Q7" s="33"/>
      <c r="R7" s="33"/>
      <c r="S7" s="33"/>
    </row>
    <row r="8" spans="1:19" ht="56.1" customHeight="1"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2"/>
      <c r="Q8" s="33"/>
      <c r="R8" s="33"/>
    </row>
    <row r="9" spans="1:19" ht="56.1" customHeight="1">
      <c r="B9" s="49"/>
      <c r="C9" s="50"/>
      <c r="D9" s="50"/>
      <c r="E9" s="50"/>
      <c r="F9" s="50"/>
      <c r="G9" s="50"/>
      <c r="H9" s="50"/>
      <c r="I9" s="100" t="s">
        <v>211</v>
      </c>
      <c r="J9" s="100"/>
      <c r="K9" s="101">
        <v>6</v>
      </c>
      <c r="L9" s="101"/>
      <c r="M9" s="101"/>
      <c r="N9" s="51" t="s">
        <v>38</v>
      </c>
    </row>
    <row r="10" spans="1:19" ht="56.1" customHeight="1">
      <c r="B10" s="41"/>
      <c r="C10" s="43"/>
      <c r="D10" s="43"/>
      <c r="E10" s="43"/>
      <c r="F10" s="43"/>
      <c r="G10" s="43"/>
      <c r="H10" s="43"/>
      <c r="I10" s="89" t="s">
        <v>207</v>
      </c>
      <c r="J10" s="89"/>
      <c r="K10" s="89"/>
      <c r="L10" s="89"/>
      <c r="M10" s="89"/>
      <c r="N10" s="90"/>
    </row>
  </sheetData>
  <mergeCells count="13">
    <mergeCell ref="B2:B3"/>
    <mergeCell ref="I9:J9"/>
    <mergeCell ref="K9:M9"/>
    <mergeCell ref="E7:G7"/>
    <mergeCell ref="H7:K7"/>
    <mergeCell ref="E6:N6"/>
    <mergeCell ref="I10:N10"/>
    <mergeCell ref="C5:D5"/>
    <mergeCell ref="C6:D6"/>
    <mergeCell ref="C7:D7"/>
    <mergeCell ref="B4:N4"/>
    <mergeCell ref="E5:M5"/>
    <mergeCell ref="L7:M7"/>
  </mergeCells>
  <phoneticPr fontId="2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6"/>
  <sheetViews>
    <sheetView showZeros="0" view="pageBreakPreview" zoomScaleNormal="85" zoomScaleSheetLayoutView="75" workbookViewId="0">
      <selection activeCell="L12" sqref="L12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109</v>
      </c>
      <c r="C2" s="64" t="s">
        <v>130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 t="s">
        <v>54</v>
      </c>
      <c r="C3" s="81" t="s">
        <v>131</v>
      </c>
      <c r="D3" s="82"/>
      <c r="E3" s="85">
        <v>1</v>
      </c>
      <c r="F3" s="67" t="s">
        <v>18</v>
      </c>
      <c r="G3" s="84"/>
      <c r="H3" s="83"/>
      <c r="I3" s="31"/>
      <c r="N3" s="76"/>
      <c r="R3" s="72"/>
      <c r="S3" s="72"/>
    </row>
    <row r="4" spans="2:19" ht="32.1" customHeight="1">
      <c r="B4" s="54" t="s">
        <v>55</v>
      </c>
      <c r="C4" s="81" t="s">
        <v>132</v>
      </c>
      <c r="D4" s="82"/>
      <c r="E4" s="85">
        <v>1</v>
      </c>
      <c r="F4" s="67" t="s">
        <v>18</v>
      </c>
      <c r="G4" s="84"/>
      <c r="H4" s="83"/>
      <c r="I4" s="31"/>
      <c r="N4" s="72"/>
      <c r="R4" s="72"/>
      <c r="S4" s="72"/>
    </row>
    <row r="5" spans="2:19" ht="32.1" customHeight="1">
      <c r="B5" s="54"/>
      <c r="C5" s="70"/>
      <c r="D5" s="82"/>
      <c r="E5" s="85"/>
      <c r="F5" s="67"/>
      <c r="G5" s="84"/>
      <c r="H5" s="83"/>
      <c r="I5" s="31"/>
    </row>
    <row r="6" spans="2:19" ht="32.1" customHeight="1">
      <c r="B6" s="54"/>
      <c r="C6" s="70"/>
      <c r="D6" s="82"/>
      <c r="E6" s="85"/>
      <c r="F6" s="67"/>
      <c r="G6" s="84"/>
      <c r="H6" s="83"/>
      <c r="I6" s="31"/>
    </row>
    <row r="7" spans="2:19" ht="32.1" customHeight="1">
      <c r="B7" s="54"/>
      <c r="C7" s="70"/>
      <c r="D7" s="87"/>
      <c r="E7" s="85"/>
      <c r="F7" s="67"/>
      <c r="G7" s="84"/>
      <c r="H7" s="83"/>
      <c r="I7" s="31"/>
    </row>
    <row r="8" spans="2:19" ht="32.1" customHeight="1">
      <c r="B8" s="54"/>
      <c r="C8" s="70"/>
      <c r="D8" s="82"/>
      <c r="E8" s="85"/>
      <c r="F8" s="67"/>
      <c r="G8" s="84"/>
      <c r="H8" s="83"/>
      <c r="I8" s="31"/>
    </row>
    <row r="9" spans="2:19" ht="32.1" customHeight="1">
      <c r="B9" s="54"/>
      <c r="C9" s="70"/>
      <c r="D9" s="82"/>
      <c r="E9" s="85"/>
      <c r="F9" s="67"/>
      <c r="G9" s="84"/>
      <c r="H9" s="83"/>
      <c r="I9" s="31"/>
    </row>
    <row r="10" spans="2:19" ht="32.1" customHeight="1">
      <c r="B10" s="54"/>
      <c r="C10" s="70"/>
      <c r="D10" s="82"/>
      <c r="E10" s="85"/>
      <c r="F10" s="67"/>
      <c r="G10" s="84"/>
      <c r="H10" s="83"/>
      <c r="I10" s="31"/>
    </row>
    <row r="11" spans="2:19" ht="32.1" customHeight="1">
      <c r="B11" s="54"/>
      <c r="C11" s="70"/>
      <c r="D11" s="82"/>
      <c r="E11" s="85"/>
      <c r="F11" s="67"/>
      <c r="G11" s="84"/>
      <c r="H11" s="83"/>
      <c r="I11" s="31"/>
    </row>
    <row r="12" spans="2:19" ht="32.1" customHeight="1">
      <c r="B12" s="54"/>
      <c r="C12" s="70"/>
      <c r="D12" s="86"/>
      <c r="E12" s="85"/>
      <c r="F12" s="67"/>
      <c r="G12" s="84"/>
      <c r="H12" s="83"/>
      <c r="I12" s="31"/>
    </row>
    <row r="13" spans="2:19" ht="32.1" customHeight="1">
      <c r="B13" s="54"/>
      <c r="C13" s="70"/>
      <c r="D13" s="82"/>
      <c r="E13" s="85"/>
      <c r="F13" s="67"/>
      <c r="G13" s="84"/>
      <c r="H13" s="83"/>
      <c r="I13" s="31"/>
    </row>
    <row r="14" spans="2:19" ht="32.1" customHeight="1">
      <c r="B14" s="54"/>
      <c r="C14" s="70"/>
      <c r="D14" s="82"/>
      <c r="E14" s="85"/>
      <c r="F14" s="67"/>
      <c r="G14" s="84"/>
      <c r="H14" s="83"/>
      <c r="I14" s="31"/>
    </row>
    <row r="15" spans="2:19" ht="32.1" customHeight="1">
      <c r="B15" s="55"/>
      <c r="C15" s="70"/>
      <c r="D15" s="82"/>
      <c r="E15" s="85"/>
      <c r="F15" s="67"/>
      <c r="G15" s="84"/>
      <c r="H15" s="83"/>
      <c r="I15" s="31"/>
    </row>
    <row r="16" spans="2:19" ht="32.1" customHeight="1">
      <c r="B16" s="54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12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6"/>
  <sheetViews>
    <sheetView showZeros="0" view="pageBreakPreview" zoomScaleNormal="85" zoomScaleSheetLayoutView="75" workbookViewId="0">
      <selection activeCell="K14" sqref="K14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133</v>
      </c>
      <c r="C2" s="64" t="s">
        <v>131</v>
      </c>
      <c r="D2" s="65"/>
      <c r="E2" s="83"/>
      <c r="F2" s="67"/>
      <c r="G2" s="84"/>
      <c r="H2" s="83"/>
      <c r="I2" s="31" t="s">
        <v>40</v>
      </c>
      <c r="N2" s="72"/>
      <c r="R2" s="72"/>
      <c r="S2" s="72"/>
    </row>
    <row r="3" spans="2:19" ht="32.1" customHeight="1">
      <c r="B3" s="54"/>
      <c r="C3" s="81" t="s">
        <v>116</v>
      </c>
      <c r="D3" s="82" t="s">
        <v>119</v>
      </c>
      <c r="E3" s="85">
        <v>9</v>
      </c>
      <c r="F3" s="67" t="s">
        <v>32</v>
      </c>
      <c r="G3" s="84"/>
      <c r="H3" s="83"/>
      <c r="I3" s="31" t="s">
        <v>219</v>
      </c>
      <c r="N3" s="76"/>
      <c r="R3" s="72"/>
      <c r="S3" s="72"/>
    </row>
    <row r="4" spans="2:19" ht="32.1" customHeight="1">
      <c r="B4" s="54"/>
      <c r="C4" s="81" t="s">
        <v>117</v>
      </c>
      <c r="D4" s="82" t="s">
        <v>118</v>
      </c>
      <c r="E4" s="85">
        <v>5</v>
      </c>
      <c r="F4" s="67" t="s">
        <v>32</v>
      </c>
      <c r="G4" s="84"/>
      <c r="H4" s="83"/>
      <c r="I4" s="31" t="s">
        <v>219</v>
      </c>
      <c r="N4" s="72"/>
      <c r="R4" s="72"/>
      <c r="S4" s="72"/>
    </row>
    <row r="5" spans="2:19" ht="32.1" customHeight="1">
      <c r="B5" s="54"/>
      <c r="C5" s="81" t="s">
        <v>121</v>
      </c>
      <c r="D5" s="82" t="s">
        <v>120</v>
      </c>
      <c r="E5" s="85">
        <v>7</v>
      </c>
      <c r="F5" s="67" t="s">
        <v>32</v>
      </c>
      <c r="G5" s="84"/>
      <c r="H5" s="83"/>
      <c r="I5" s="31" t="s">
        <v>219</v>
      </c>
    </row>
    <row r="6" spans="2:19" ht="32.1" customHeight="1">
      <c r="B6" s="54"/>
      <c r="C6" s="70" t="s">
        <v>122</v>
      </c>
      <c r="D6" s="82" t="s">
        <v>123</v>
      </c>
      <c r="E6" s="85">
        <v>7</v>
      </c>
      <c r="F6" s="67" t="s">
        <v>80</v>
      </c>
      <c r="G6" s="84"/>
      <c r="H6" s="83"/>
      <c r="I6" s="31" t="s">
        <v>219</v>
      </c>
    </row>
    <row r="7" spans="2:19" ht="32.1" customHeight="1">
      <c r="B7" s="54"/>
      <c r="C7" s="70" t="s">
        <v>124</v>
      </c>
      <c r="D7" s="87" t="s">
        <v>125</v>
      </c>
      <c r="E7" s="85">
        <v>9</v>
      </c>
      <c r="F7" s="67" t="s">
        <v>70</v>
      </c>
      <c r="G7" s="84"/>
      <c r="H7" s="83"/>
      <c r="I7" s="31" t="s">
        <v>219</v>
      </c>
    </row>
    <row r="8" spans="2:19" ht="32.1" customHeight="1">
      <c r="B8" s="54"/>
      <c r="C8" s="70" t="s">
        <v>126</v>
      </c>
      <c r="D8" s="82" t="s">
        <v>127</v>
      </c>
      <c r="E8" s="85">
        <v>2</v>
      </c>
      <c r="F8" s="67" t="s">
        <v>32</v>
      </c>
      <c r="G8" s="84"/>
      <c r="H8" s="83"/>
      <c r="I8" s="31" t="s">
        <v>219</v>
      </c>
    </row>
    <row r="9" spans="2:19" ht="32.1" customHeight="1">
      <c r="B9" s="54"/>
      <c r="C9" s="70" t="s">
        <v>200</v>
      </c>
      <c r="D9" s="82" t="s">
        <v>201</v>
      </c>
      <c r="E9" s="85">
        <v>2</v>
      </c>
      <c r="F9" s="67" t="s">
        <v>199</v>
      </c>
      <c r="G9" s="84"/>
      <c r="H9" s="83"/>
      <c r="I9" s="31"/>
    </row>
    <row r="10" spans="2:19" ht="32.1" customHeight="1">
      <c r="B10" s="54"/>
      <c r="C10" s="70" t="s">
        <v>128</v>
      </c>
      <c r="D10" s="82" t="s">
        <v>129</v>
      </c>
      <c r="E10" s="85"/>
      <c r="F10" s="67" t="s">
        <v>35</v>
      </c>
      <c r="G10" s="84"/>
      <c r="H10" s="83"/>
      <c r="I10" s="31"/>
    </row>
    <row r="11" spans="2:19" ht="32.1" customHeight="1">
      <c r="B11" s="54"/>
      <c r="C11" s="70" t="s">
        <v>41</v>
      </c>
      <c r="D11" s="87"/>
      <c r="E11" s="85">
        <v>1</v>
      </c>
      <c r="F11" s="67" t="s">
        <v>18</v>
      </c>
      <c r="G11" s="84"/>
      <c r="H11" s="83"/>
      <c r="I11" s="31"/>
    </row>
    <row r="12" spans="2:19" ht="32.1" customHeight="1">
      <c r="B12" s="54"/>
      <c r="C12" s="70"/>
      <c r="D12" s="82"/>
      <c r="E12" s="85"/>
      <c r="F12" s="67"/>
      <c r="G12" s="84"/>
      <c r="H12" s="83"/>
      <c r="I12" s="31"/>
    </row>
    <row r="13" spans="2:19" ht="32.1" customHeight="1">
      <c r="B13" s="54"/>
      <c r="C13" s="70"/>
      <c r="D13" s="86"/>
      <c r="E13" s="85"/>
      <c r="F13" s="67"/>
      <c r="G13" s="84"/>
      <c r="H13" s="83"/>
      <c r="I13" s="31"/>
    </row>
    <row r="14" spans="2:19" ht="32.1" customHeight="1">
      <c r="B14" s="54"/>
      <c r="C14" s="70"/>
      <c r="D14" s="82"/>
      <c r="E14" s="85"/>
      <c r="F14" s="67"/>
      <c r="G14" s="84"/>
      <c r="H14" s="83">
        <f>E14*G14</f>
        <v>0</v>
      </c>
      <c r="I14" s="31"/>
    </row>
    <row r="15" spans="2:19" ht="32.1" customHeight="1">
      <c r="B15" s="54"/>
      <c r="C15" s="70"/>
      <c r="D15" s="82"/>
      <c r="E15" s="85"/>
      <c r="F15" s="67"/>
      <c r="G15" s="84"/>
      <c r="H15" s="83">
        <f>E15*G15</f>
        <v>0</v>
      </c>
      <c r="I15" s="31"/>
    </row>
    <row r="16" spans="2:19" ht="32.1" customHeight="1">
      <c r="B16" s="55"/>
      <c r="C16" s="70"/>
      <c r="D16" s="82"/>
      <c r="E16" s="85"/>
      <c r="F16" s="67"/>
      <c r="G16" s="84"/>
      <c r="H16" s="83">
        <f>E16*G16</f>
        <v>0</v>
      </c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13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6"/>
  <sheetViews>
    <sheetView showZeros="0" view="pageBreakPreview" zoomScaleNormal="85" zoomScaleSheetLayoutView="75" workbookViewId="0">
      <selection activeCell="L11" sqref="L11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134</v>
      </c>
      <c r="C2" s="64" t="s">
        <v>132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/>
      <c r="C3" s="81" t="s">
        <v>183</v>
      </c>
      <c r="D3" s="82" t="s">
        <v>110</v>
      </c>
      <c r="E3" s="85">
        <f>30*4</f>
        <v>120</v>
      </c>
      <c r="F3" s="67" t="s">
        <v>92</v>
      </c>
      <c r="G3" s="84"/>
      <c r="H3" s="83"/>
      <c r="I3" s="31"/>
      <c r="N3" s="76"/>
      <c r="R3" s="72"/>
      <c r="S3" s="72"/>
    </row>
    <row r="4" spans="2:19" ht="32.1" customHeight="1">
      <c r="B4" s="54"/>
      <c r="C4" s="81" t="s">
        <v>184</v>
      </c>
      <c r="D4" s="82" t="s">
        <v>111</v>
      </c>
      <c r="E4" s="85">
        <f>12*4</f>
        <v>48</v>
      </c>
      <c r="F4" s="67" t="s">
        <v>92</v>
      </c>
      <c r="G4" s="84"/>
      <c r="H4" s="83"/>
      <c r="I4" s="31"/>
      <c r="N4" s="72"/>
      <c r="R4" s="72"/>
      <c r="S4" s="72"/>
    </row>
    <row r="5" spans="2:19" ht="32.1" customHeight="1">
      <c r="B5" s="54"/>
      <c r="C5" s="81" t="s">
        <v>184</v>
      </c>
      <c r="D5" s="82" t="s">
        <v>112</v>
      </c>
      <c r="E5" s="85">
        <f>9*4</f>
        <v>36</v>
      </c>
      <c r="F5" s="67" t="s">
        <v>92</v>
      </c>
      <c r="G5" s="84"/>
      <c r="H5" s="83"/>
      <c r="I5" s="31"/>
    </row>
    <row r="6" spans="2:19" ht="32.1" customHeight="1">
      <c r="B6" s="54"/>
      <c r="C6" s="70" t="s">
        <v>185</v>
      </c>
      <c r="D6" s="82" t="s">
        <v>113</v>
      </c>
      <c r="E6" s="85">
        <f>10*2</f>
        <v>20</v>
      </c>
      <c r="F6" s="67" t="s">
        <v>92</v>
      </c>
      <c r="G6" s="84"/>
      <c r="H6" s="83"/>
      <c r="I6" s="31"/>
    </row>
    <row r="7" spans="2:19" ht="32.1" customHeight="1">
      <c r="B7" s="54"/>
      <c r="C7" s="70" t="s">
        <v>114</v>
      </c>
      <c r="D7" s="87"/>
      <c r="E7" s="85">
        <v>1</v>
      </c>
      <c r="F7" s="67" t="s">
        <v>18</v>
      </c>
      <c r="G7" s="84"/>
      <c r="H7" s="83"/>
      <c r="I7" s="31"/>
    </row>
    <row r="8" spans="2:19" ht="32.1" customHeight="1">
      <c r="B8" s="54"/>
      <c r="C8" s="81" t="s">
        <v>222</v>
      </c>
      <c r="D8" s="82"/>
      <c r="E8" s="85">
        <v>1</v>
      </c>
      <c r="F8" s="67" t="s">
        <v>18</v>
      </c>
      <c r="G8" s="84"/>
      <c r="H8" s="83"/>
      <c r="I8" s="31"/>
    </row>
    <row r="9" spans="2:19" ht="32.1" customHeight="1">
      <c r="B9" s="54"/>
      <c r="C9" s="81" t="s">
        <v>223</v>
      </c>
      <c r="D9" s="82" t="s">
        <v>115</v>
      </c>
      <c r="E9" s="85"/>
      <c r="F9" s="67" t="s">
        <v>35</v>
      </c>
      <c r="G9" s="84"/>
      <c r="H9" s="83"/>
      <c r="I9" s="31"/>
    </row>
    <row r="10" spans="2:19" ht="32.1" customHeight="1">
      <c r="B10" s="54"/>
      <c r="C10" s="70" t="s">
        <v>221</v>
      </c>
      <c r="D10" s="87" t="s">
        <v>108</v>
      </c>
      <c r="E10" s="85"/>
      <c r="F10" s="67" t="s">
        <v>35</v>
      </c>
      <c r="G10" s="84"/>
      <c r="H10" s="83"/>
      <c r="I10" s="31"/>
    </row>
    <row r="11" spans="2:19" ht="32.1" customHeight="1">
      <c r="B11" s="54"/>
      <c r="C11" s="70" t="s">
        <v>41</v>
      </c>
      <c r="D11" s="87">
        <v>0.05</v>
      </c>
      <c r="E11" s="85">
        <v>1</v>
      </c>
      <c r="F11" s="67" t="s">
        <v>18</v>
      </c>
      <c r="G11" s="84"/>
      <c r="H11" s="83"/>
      <c r="I11" s="31"/>
    </row>
    <row r="12" spans="2:19" ht="32.1" customHeight="1">
      <c r="B12" s="54"/>
      <c r="C12" s="70"/>
      <c r="D12" s="86"/>
      <c r="E12" s="85"/>
      <c r="F12" s="67"/>
      <c r="G12" s="84"/>
      <c r="H12" s="83"/>
      <c r="I12" s="31"/>
    </row>
    <row r="13" spans="2:19" ht="32.1" customHeight="1">
      <c r="B13" s="54"/>
      <c r="C13" s="70"/>
      <c r="D13" s="82"/>
      <c r="E13" s="85"/>
      <c r="F13" s="67"/>
      <c r="G13" s="84"/>
      <c r="H13" s="83"/>
      <c r="I13" s="31"/>
    </row>
    <row r="14" spans="2:19" ht="32.1" customHeight="1">
      <c r="B14" s="54"/>
      <c r="C14" s="70"/>
      <c r="D14" s="82"/>
      <c r="E14" s="85"/>
      <c r="F14" s="67"/>
      <c r="G14" s="84"/>
      <c r="H14" s="83"/>
      <c r="I14" s="31"/>
    </row>
    <row r="15" spans="2:19" ht="32.1" customHeight="1">
      <c r="B15" s="55"/>
      <c r="C15" s="70"/>
      <c r="D15" s="82"/>
      <c r="E15" s="85"/>
      <c r="F15" s="67"/>
      <c r="G15" s="84"/>
      <c r="H15" s="83"/>
      <c r="I15" s="31"/>
    </row>
    <row r="16" spans="2:19" ht="32.1" customHeight="1">
      <c r="B16" s="54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14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6"/>
  <sheetViews>
    <sheetView showZeros="0" view="pageBreakPreview" zoomScaleNormal="85" zoomScaleSheetLayoutView="75" workbookViewId="0">
      <selection activeCell="L14" sqref="L14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135</v>
      </c>
      <c r="C2" s="64" t="s">
        <v>136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 t="s">
        <v>54</v>
      </c>
      <c r="C3" s="81" t="s">
        <v>137</v>
      </c>
      <c r="D3" s="82"/>
      <c r="E3" s="85">
        <v>1</v>
      </c>
      <c r="F3" s="67" t="s">
        <v>18</v>
      </c>
      <c r="G3" s="84"/>
      <c r="H3" s="83"/>
      <c r="I3" s="31"/>
      <c r="N3" s="76"/>
      <c r="R3" s="72"/>
      <c r="S3" s="72"/>
    </row>
    <row r="4" spans="2:19" ht="32.1" customHeight="1">
      <c r="B4" s="54" t="s">
        <v>55</v>
      </c>
      <c r="C4" s="81" t="s">
        <v>138</v>
      </c>
      <c r="D4" s="82"/>
      <c r="E4" s="85">
        <v>1</v>
      </c>
      <c r="F4" s="67" t="s">
        <v>18</v>
      </c>
      <c r="G4" s="84"/>
      <c r="H4" s="83"/>
      <c r="I4" s="31"/>
      <c r="N4" s="72"/>
      <c r="R4" s="72"/>
      <c r="S4" s="72"/>
    </row>
    <row r="5" spans="2:19" ht="32.1" customHeight="1">
      <c r="B5" s="54" t="s">
        <v>140</v>
      </c>
      <c r="C5" s="81" t="s">
        <v>139</v>
      </c>
      <c r="D5" s="82"/>
      <c r="E5" s="85">
        <v>1</v>
      </c>
      <c r="F5" s="67" t="s">
        <v>18</v>
      </c>
      <c r="G5" s="84"/>
      <c r="H5" s="83"/>
      <c r="I5" s="31"/>
    </row>
    <row r="6" spans="2:19" ht="32.1" customHeight="1">
      <c r="B6" s="54"/>
      <c r="C6" s="70"/>
      <c r="D6" s="82"/>
      <c r="E6" s="85"/>
      <c r="F6" s="67"/>
      <c r="G6" s="84"/>
      <c r="H6" s="83"/>
      <c r="I6" s="31"/>
    </row>
    <row r="7" spans="2:19" ht="32.1" customHeight="1">
      <c r="B7" s="54"/>
      <c r="C7" s="70"/>
      <c r="D7" s="87"/>
      <c r="E7" s="85"/>
      <c r="F7" s="67"/>
      <c r="G7" s="84"/>
      <c r="H7" s="83"/>
      <c r="I7" s="31"/>
    </row>
    <row r="8" spans="2:19" ht="32.1" customHeight="1">
      <c r="B8" s="54"/>
      <c r="C8" s="70"/>
      <c r="D8" s="82"/>
      <c r="E8" s="85"/>
      <c r="F8" s="67"/>
      <c r="G8" s="84"/>
      <c r="H8" s="83"/>
      <c r="I8" s="31"/>
    </row>
    <row r="9" spans="2:19" ht="32.1" customHeight="1">
      <c r="B9" s="54"/>
      <c r="C9" s="70"/>
      <c r="D9" s="82"/>
      <c r="E9" s="85"/>
      <c r="F9" s="67"/>
      <c r="G9" s="84"/>
      <c r="H9" s="83"/>
      <c r="I9" s="31"/>
    </row>
    <row r="10" spans="2:19" ht="32.1" customHeight="1">
      <c r="B10" s="54"/>
      <c r="C10" s="70"/>
      <c r="D10" s="82"/>
      <c r="E10" s="85"/>
      <c r="F10" s="67"/>
      <c r="G10" s="84"/>
      <c r="H10" s="83"/>
      <c r="I10" s="31"/>
    </row>
    <row r="11" spans="2:19" ht="32.1" customHeight="1">
      <c r="B11" s="54"/>
      <c r="C11" s="70"/>
      <c r="D11" s="82"/>
      <c r="E11" s="85"/>
      <c r="F11" s="67"/>
      <c r="G11" s="84"/>
      <c r="H11" s="83"/>
      <c r="I11" s="31"/>
    </row>
    <row r="12" spans="2:19" ht="32.1" customHeight="1">
      <c r="B12" s="54"/>
      <c r="C12" s="70"/>
      <c r="D12" s="86"/>
      <c r="E12" s="85"/>
      <c r="F12" s="67"/>
      <c r="G12" s="84"/>
      <c r="H12" s="83"/>
      <c r="I12" s="31"/>
    </row>
    <row r="13" spans="2:19" ht="32.1" customHeight="1">
      <c r="B13" s="54"/>
      <c r="C13" s="70"/>
      <c r="D13" s="82"/>
      <c r="E13" s="85"/>
      <c r="F13" s="67"/>
      <c r="G13" s="84"/>
      <c r="H13" s="83"/>
      <c r="I13" s="31"/>
    </row>
    <row r="14" spans="2:19" ht="32.1" customHeight="1">
      <c r="B14" s="54"/>
      <c r="C14" s="70"/>
      <c r="D14" s="82"/>
      <c r="E14" s="85"/>
      <c r="F14" s="67"/>
      <c r="G14" s="84"/>
      <c r="H14" s="83"/>
      <c r="I14" s="31"/>
    </row>
    <row r="15" spans="2:19" ht="32.1" customHeight="1">
      <c r="B15" s="55"/>
      <c r="C15" s="70"/>
      <c r="D15" s="82"/>
      <c r="E15" s="85"/>
      <c r="F15" s="67"/>
      <c r="G15" s="84"/>
      <c r="H15" s="83"/>
      <c r="I15" s="31"/>
    </row>
    <row r="16" spans="2:19" ht="32.1" customHeight="1">
      <c r="B16" s="54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15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6"/>
  <sheetViews>
    <sheetView showZeros="0" view="pageBreakPreview" zoomScaleNormal="85" zoomScaleSheetLayoutView="75" workbookViewId="0">
      <selection activeCell="L13" sqref="L13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141</v>
      </c>
      <c r="C2" s="64" t="s">
        <v>137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/>
      <c r="C3" s="81" t="s">
        <v>142</v>
      </c>
      <c r="D3" s="82"/>
      <c r="E3" s="85">
        <f>10*2</f>
        <v>20</v>
      </c>
      <c r="F3" s="67" t="s">
        <v>92</v>
      </c>
      <c r="G3" s="84"/>
      <c r="H3" s="83"/>
      <c r="I3" s="31"/>
      <c r="N3" s="76"/>
      <c r="R3" s="72"/>
      <c r="S3" s="72"/>
    </row>
    <row r="4" spans="2:19" ht="32.1" customHeight="1">
      <c r="B4" s="54"/>
      <c r="C4" s="81" t="s">
        <v>143</v>
      </c>
      <c r="D4" s="82"/>
      <c r="E4" s="85">
        <f>10*2</f>
        <v>20</v>
      </c>
      <c r="F4" s="67" t="s">
        <v>92</v>
      </c>
      <c r="G4" s="84"/>
      <c r="H4" s="83"/>
      <c r="I4" s="31"/>
      <c r="N4" s="72"/>
      <c r="R4" s="72"/>
      <c r="S4" s="72"/>
    </row>
    <row r="5" spans="2:19" ht="32.1" customHeight="1">
      <c r="B5" s="54"/>
      <c r="C5" s="81" t="s">
        <v>144</v>
      </c>
      <c r="D5" s="82"/>
      <c r="E5" s="85">
        <f>5*2</f>
        <v>10</v>
      </c>
      <c r="F5" s="67" t="s">
        <v>92</v>
      </c>
      <c r="G5" s="84"/>
      <c r="H5" s="83"/>
      <c r="I5" s="31"/>
    </row>
    <row r="6" spans="2:19" ht="32.1" customHeight="1">
      <c r="B6" s="54"/>
      <c r="C6" s="70" t="s">
        <v>145</v>
      </c>
      <c r="D6" s="82" t="s">
        <v>150</v>
      </c>
      <c r="E6" s="85">
        <v>1</v>
      </c>
      <c r="F6" s="67" t="s">
        <v>70</v>
      </c>
      <c r="G6" s="84"/>
      <c r="H6" s="83"/>
      <c r="I6" s="31"/>
    </row>
    <row r="7" spans="2:19" ht="32.1" customHeight="1">
      <c r="B7" s="54"/>
      <c r="C7" s="70" t="s">
        <v>146</v>
      </c>
      <c r="D7" s="87" t="s">
        <v>151</v>
      </c>
      <c r="E7" s="85">
        <v>1</v>
      </c>
      <c r="F7" s="67" t="s">
        <v>70</v>
      </c>
      <c r="G7" s="84"/>
      <c r="H7" s="83"/>
      <c r="I7" s="31"/>
    </row>
    <row r="8" spans="2:19" ht="32.1" customHeight="1">
      <c r="B8" s="54"/>
      <c r="C8" s="70" t="s">
        <v>147</v>
      </c>
      <c r="D8" s="87" t="s">
        <v>152</v>
      </c>
      <c r="E8" s="85">
        <v>1</v>
      </c>
      <c r="F8" s="67" t="s">
        <v>70</v>
      </c>
      <c r="G8" s="84"/>
      <c r="H8" s="83"/>
      <c r="I8" s="31"/>
    </row>
    <row r="9" spans="2:19" ht="32.1" customHeight="1">
      <c r="B9" s="54"/>
      <c r="C9" s="70" t="s">
        <v>148</v>
      </c>
      <c r="D9" s="82" t="s">
        <v>149</v>
      </c>
      <c r="E9" s="85"/>
      <c r="F9" s="67" t="s">
        <v>35</v>
      </c>
      <c r="G9" s="84"/>
      <c r="H9" s="83"/>
      <c r="I9" s="31"/>
    </row>
    <row r="10" spans="2:19" ht="32.1" customHeight="1">
      <c r="B10" s="54"/>
      <c r="C10" s="70" t="s">
        <v>41</v>
      </c>
      <c r="D10" s="87"/>
      <c r="E10" s="85">
        <v>1</v>
      </c>
      <c r="F10" s="67" t="s">
        <v>18</v>
      </c>
      <c r="G10" s="84"/>
      <c r="H10" s="83"/>
      <c r="I10" s="31"/>
    </row>
    <row r="11" spans="2:19" ht="32.1" customHeight="1">
      <c r="B11" s="54"/>
      <c r="C11" s="70"/>
      <c r="D11" s="82"/>
      <c r="E11" s="85"/>
      <c r="F11" s="67"/>
      <c r="G11" s="84"/>
      <c r="H11" s="83"/>
      <c r="I11" s="31"/>
    </row>
    <row r="12" spans="2:19" ht="32.1" customHeight="1">
      <c r="B12" s="54"/>
      <c r="C12" s="70"/>
      <c r="D12" s="86"/>
      <c r="E12" s="85"/>
      <c r="F12" s="67"/>
      <c r="G12" s="84"/>
      <c r="H12" s="83"/>
      <c r="I12" s="31"/>
    </row>
    <row r="13" spans="2:19" ht="32.1" customHeight="1">
      <c r="B13" s="54"/>
      <c r="C13" s="70"/>
      <c r="D13" s="82"/>
      <c r="E13" s="85"/>
      <c r="F13" s="67"/>
      <c r="G13" s="84"/>
      <c r="H13" s="83"/>
      <c r="I13" s="31"/>
    </row>
    <row r="14" spans="2:19" ht="32.1" customHeight="1">
      <c r="B14" s="54"/>
      <c r="C14" s="70"/>
      <c r="D14" s="82"/>
      <c r="E14" s="85"/>
      <c r="F14" s="67"/>
      <c r="G14" s="84"/>
      <c r="H14" s="83"/>
      <c r="I14" s="31"/>
    </row>
    <row r="15" spans="2:19" ht="32.1" customHeight="1">
      <c r="B15" s="55"/>
      <c r="C15" s="70"/>
      <c r="D15" s="82"/>
      <c r="E15" s="85"/>
      <c r="F15" s="67"/>
      <c r="G15" s="84"/>
      <c r="H15" s="83">
        <f>E15*G15</f>
        <v>0</v>
      </c>
      <c r="I15" s="31"/>
    </row>
    <row r="16" spans="2:19" ht="32.1" customHeight="1">
      <c r="B16" s="54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16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T16"/>
  <sheetViews>
    <sheetView showZeros="0" view="pageBreakPreview" zoomScaleNormal="85" zoomScaleSheetLayoutView="75" workbookViewId="0">
      <selection activeCell="L11" sqref="L11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566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566" ht="32.1" customHeight="1">
      <c r="B2" s="54" t="s">
        <v>164</v>
      </c>
      <c r="C2" s="88" t="s">
        <v>153</v>
      </c>
      <c r="D2" s="65"/>
      <c r="E2" s="83"/>
      <c r="F2" s="67"/>
      <c r="G2" s="84"/>
      <c r="H2" s="83"/>
      <c r="I2" s="31"/>
      <c r="N2" s="72"/>
      <c r="R2" s="72"/>
      <c r="S2" s="72"/>
    </row>
    <row r="3" spans="2:566" ht="32.1" customHeight="1">
      <c r="B3" s="54"/>
      <c r="C3" s="81" t="s">
        <v>143</v>
      </c>
      <c r="D3" s="82"/>
      <c r="E3" s="85">
        <f>30*2</f>
        <v>60</v>
      </c>
      <c r="F3" s="67" t="s">
        <v>92</v>
      </c>
      <c r="G3" s="84"/>
      <c r="H3" s="83"/>
      <c r="I3" s="31"/>
      <c r="N3" s="76"/>
      <c r="R3" s="72"/>
      <c r="S3" s="72"/>
    </row>
    <row r="4" spans="2:566" ht="32.1" customHeight="1">
      <c r="B4" s="54"/>
      <c r="C4" s="81" t="s">
        <v>154</v>
      </c>
      <c r="D4" s="82"/>
      <c r="E4" s="85">
        <v>1</v>
      </c>
      <c r="F4" s="67" t="s">
        <v>18</v>
      </c>
      <c r="G4" s="84"/>
      <c r="H4" s="83"/>
      <c r="I4" s="31"/>
      <c r="N4" s="72"/>
      <c r="R4" s="72"/>
      <c r="S4" s="72"/>
    </row>
    <row r="5" spans="2:566" ht="32.1" customHeight="1">
      <c r="B5" s="54"/>
      <c r="C5" s="81" t="s">
        <v>155</v>
      </c>
      <c r="D5" s="82" t="s">
        <v>158</v>
      </c>
      <c r="E5" s="85">
        <v>2</v>
      </c>
      <c r="F5" s="67" t="s">
        <v>70</v>
      </c>
      <c r="G5" s="84"/>
      <c r="H5" s="83"/>
      <c r="I5" s="31"/>
    </row>
    <row r="6" spans="2:566" ht="32.1" customHeight="1">
      <c r="B6" s="54"/>
      <c r="C6" s="70" t="s">
        <v>155</v>
      </c>
      <c r="D6" s="82" t="s">
        <v>156</v>
      </c>
      <c r="E6" s="85">
        <v>2</v>
      </c>
      <c r="F6" s="67" t="s">
        <v>70</v>
      </c>
      <c r="G6" s="84"/>
      <c r="H6" s="83"/>
      <c r="I6" s="31"/>
    </row>
    <row r="7" spans="2:566" ht="32.1" customHeight="1">
      <c r="B7" s="54"/>
      <c r="C7" s="70" t="s">
        <v>155</v>
      </c>
      <c r="D7" s="87" t="s">
        <v>157</v>
      </c>
      <c r="E7" s="85">
        <v>8</v>
      </c>
      <c r="F7" s="67" t="s">
        <v>70</v>
      </c>
      <c r="G7" s="84"/>
      <c r="H7" s="83"/>
      <c r="I7" s="31"/>
    </row>
    <row r="8" spans="2:566" ht="32.1" customHeight="1">
      <c r="B8" s="54"/>
      <c r="C8" s="70" t="s">
        <v>159</v>
      </c>
      <c r="D8" s="87" t="s">
        <v>161</v>
      </c>
      <c r="E8" s="85">
        <v>4</v>
      </c>
      <c r="F8" s="67" t="s">
        <v>32</v>
      </c>
      <c r="G8" s="84"/>
      <c r="H8" s="83"/>
      <c r="I8" s="31"/>
    </row>
    <row r="9" spans="2:566" ht="32.1" customHeight="1">
      <c r="B9" s="54"/>
      <c r="C9" s="70" t="s">
        <v>159</v>
      </c>
      <c r="D9" s="82" t="s">
        <v>169</v>
      </c>
      <c r="E9" s="85">
        <v>4</v>
      </c>
      <c r="F9" s="67" t="s">
        <v>32</v>
      </c>
      <c r="G9" s="84"/>
      <c r="H9" s="83"/>
      <c r="I9" s="31"/>
    </row>
    <row r="10" spans="2:566" ht="32.1" customHeight="1">
      <c r="B10" s="54"/>
      <c r="C10" s="70" t="s">
        <v>159</v>
      </c>
      <c r="D10" s="82" t="s">
        <v>186</v>
      </c>
      <c r="E10" s="85">
        <v>9</v>
      </c>
      <c r="F10" s="67" t="s">
        <v>32</v>
      </c>
      <c r="G10" s="84"/>
      <c r="H10" s="83"/>
      <c r="I10" s="31" t="s">
        <v>220</v>
      </c>
    </row>
    <row r="11" spans="2:566" ht="32.1" customHeight="1">
      <c r="B11" s="54"/>
      <c r="C11" s="70" t="s">
        <v>160</v>
      </c>
      <c r="D11" s="82" t="s">
        <v>162</v>
      </c>
      <c r="E11" s="85">
        <v>2</v>
      </c>
      <c r="F11" s="67" t="s">
        <v>32</v>
      </c>
      <c r="G11" s="84"/>
      <c r="H11" s="83"/>
      <c r="I11" s="31" t="s">
        <v>220</v>
      </c>
      <c r="UT11" s="63" t="s">
        <v>179</v>
      </c>
    </row>
    <row r="12" spans="2:566" ht="32.1" customHeight="1">
      <c r="B12" s="54"/>
      <c r="C12" s="70" t="s">
        <v>163</v>
      </c>
      <c r="D12" s="82" t="s">
        <v>149</v>
      </c>
      <c r="E12" s="85"/>
      <c r="F12" s="67" t="s">
        <v>35</v>
      </c>
      <c r="G12" s="84"/>
      <c r="H12" s="83"/>
      <c r="I12" s="31"/>
    </row>
    <row r="13" spans="2:566" ht="32.1" customHeight="1">
      <c r="B13" s="54"/>
      <c r="C13" s="70" t="s">
        <v>41</v>
      </c>
      <c r="D13" s="87"/>
      <c r="E13" s="85">
        <v>1</v>
      </c>
      <c r="F13" s="67" t="s">
        <v>18</v>
      </c>
      <c r="G13" s="84"/>
      <c r="H13" s="83"/>
      <c r="I13" s="31"/>
    </row>
    <row r="14" spans="2:566" ht="32.1" customHeight="1">
      <c r="B14" s="54"/>
      <c r="C14" s="70"/>
      <c r="D14" s="82"/>
      <c r="E14" s="85"/>
      <c r="F14" s="67"/>
      <c r="G14" s="84"/>
      <c r="H14" s="83">
        <f>E14*G14</f>
        <v>0</v>
      </c>
      <c r="I14" s="31"/>
    </row>
    <row r="15" spans="2:566" ht="32.1" customHeight="1">
      <c r="B15" s="55"/>
      <c r="C15" s="70"/>
      <c r="D15" s="82"/>
      <c r="E15" s="85"/>
      <c r="F15" s="67"/>
      <c r="G15" s="84"/>
      <c r="H15" s="83">
        <f>E15*G15</f>
        <v>0</v>
      </c>
      <c r="I15" s="31"/>
    </row>
    <row r="16" spans="2:566" ht="32.1" customHeight="1">
      <c r="B16" s="54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17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6"/>
  <sheetViews>
    <sheetView showZeros="0" view="pageBreakPreview" zoomScaleNormal="85" zoomScaleSheetLayoutView="75" workbookViewId="0">
      <selection activeCell="K13" sqref="K13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167</v>
      </c>
      <c r="C2" s="64" t="s">
        <v>139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/>
      <c r="C3" s="81" t="s">
        <v>143</v>
      </c>
      <c r="D3" s="82"/>
      <c r="E3" s="85">
        <f>30*2</f>
        <v>60</v>
      </c>
      <c r="F3" s="67" t="s">
        <v>92</v>
      </c>
      <c r="G3" s="84"/>
      <c r="H3" s="83"/>
      <c r="I3" s="31"/>
      <c r="N3" s="76"/>
      <c r="R3" s="72"/>
      <c r="S3" s="72"/>
    </row>
    <row r="4" spans="2:19" ht="32.1" customHeight="1">
      <c r="B4" s="54"/>
      <c r="C4" s="81" t="s">
        <v>154</v>
      </c>
      <c r="D4" s="82"/>
      <c r="E4" s="85">
        <v>1</v>
      </c>
      <c r="F4" s="67" t="s">
        <v>18</v>
      </c>
      <c r="G4" s="84"/>
      <c r="H4" s="83"/>
      <c r="I4" s="31"/>
      <c r="N4" s="72"/>
      <c r="R4" s="72"/>
      <c r="S4" s="72"/>
    </row>
    <row r="5" spans="2:19" ht="32.1" customHeight="1">
      <c r="B5" s="54"/>
      <c r="C5" s="81" t="s">
        <v>165</v>
      </c>
      <c r="D5" s="82" t="s">
        <v>166</v>
      </c>
      <c r="E5" s="85">
        <v>21</v>
      </c>
      <c r="F5" s="67" t="s">
        <v>70</v>
      </c>
      <c r="G5" s="84"/>
      <c r="H5" s="83"/>
      <c r="I5" s="31"/>
    </row>
    <row r="6" spans="2:19" ht="32.1" customHeight="1">
      <c r="B6" s="54"/>
      <c r="C6" s="70" t="s">
        <v>163</v>
      </c>
      <c r="D6" s="82" t="s">
        <v>149</v>
      </c>
      <c r="E6" s="85"/>
      <c r="F6" s="67" t="s">
        <v>35</v>
      </c>
      <c r="G6" s="84"/>
      <c r="H6" s="83"/>
      <c r="I6" s="31"/>
    </row>
    <row r="7" spans="2:19" ht="32.1" customHeight="1">
      <c r="B7" s="54"/>
      <c r="C7" s="70" t="s">
        <v>41</v>
      </c>
      <c r="D7" s="87"/>
      <c r="E7" s="85">
        <v>1</v>
      </c>
      <c r="F7" s="67" t="s">
        <v>18</v>
      </c>
      <c r="G7" s="84"/>
      <c r="H7" s="83"/>
      <c r="I7" s="31"/>
    </row>
    <row r="8" spans="2:19" ht="32.1" customHeight="1">
      <c r="B8" s="54"/>
      <c r="C8" s="70"/>
      <c r="D8" s="87"/>
      <c r="E8" s="85"/>
      <c r="F8" s="67"/>
      <c r="G8" s="84"/>
      <c r="H8" s="83"/>
      <c r="I8" s="31"/>
    </row>
    <row r="9" spans="2:19" ht="32.1" customHeight="1">
      <c r="B9" s="54"/>
      <c r="C9" s="70"/>
      <c r="D9" s="82"/>
      <c r="E9" s="85"/>
      <c r="F9" s="67"/>
      <c r="G9" s="84"/>
      <c r="H9" s="83"/>
      <c r="I9" s="31"/>
    </row>
    <row r="10" spans="2:19" ht="32.1" customHeight="1">
      <c r="B10" s="54"/>
      <c r="C10" s="70"/>
      <c r="D10" s="82"/>
      <c r="E10" s="85"/>
      <c r="F10" s="67"/>
      <c r="G10" s="84"/>
      <c r="H10" s="83"/>
      <c r="I10" s="31"/>
    </row>
    <row r="11" spans="2:19" ht="32.1" customHeight="1">
      <c r="B11" s="54"/>
      <c r="C11" s="70"/>
      <c r="D11" s="82"/>
      <c r="E11" s="85"/>
      <c r="F11" s="67"/>
      <c r="G11" s="84"/>
      <c r="H11" s="83"/>
      <c r="I11" s="31"/>
    </row>
    <row r="12" spans="2:19" ht="32.1" customHeight="1">
      <c r="B12" s="54"/>
      <c r="C12" s="70"/>
      <c r="D12" s="87"/>
      <c r="E12" s="85"/>
      <c r="F12" s="67"/>
      <c r="G12" s="84"/>
      <c r="H12" s="83"/>
      <c r="I12" s="31"/>
    </row>
    <row r="13" spans="2:19" ht="32.1" customHeight="1">
      <c r="B13" s="54"/>
      <c r="C13" s="70"/>
      <c r="D13" s="82"/>
      <c r="E13" s="85"/>
      <c r="F13" s="67"/>
      <c r="G13" s="84"/>
      <c r="H13" s="83">
        <f>E13*G13</f>
        <v>0</v>
      </c>
      <c r="I13" s="31"/>
    </row>
    <row r="14" spans="2:19" ht="32.1" customHeight="1">
      <c r="B14" s="54"/>
      <c r="C14" s="70"/>
      <c r="D14" s="82"/>
      <c r="E14" s="85"/>
      <c r="F14" s="67"/>
      <c r="G14" s="84"/>
      <c r="H14" s="83">
        <f>E14*G14</f>
        <v>0</v>
      </c>
      <c r="I14" s="31"/>
    </row>
    <row r="15" spans="2:19" ht="32.1" customHeight="1">
      <c r="B15" s="55"/>
      <c r="C15" s="70"/>
      <c r="D15" s="82"/>
      <c r="E15" s="85"/>
      <c r="F15" s="67"/>
      <c r="G15" s="84"/>
      <c r="H15" s="83">
        <f>E15*G15</f>
        <v>0</v>
      </c>
      <c r="I15" s="31"/>
    </row>
    <row r="16" spans="2:19" ht="32.1" customHeight="1">
      <c r="B16" s="54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18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2:S23"/>
  <sheetViews>
    <sheetView view="pageBreakPreview" zoomScaleNormal="85" workbookViewId="0">
      <selection activeCell="K12" sqref="K12"/>
    </sheetView>
  </sheetViews>
  <sheetFormatPr defaultColWidth="9" defaultRowHeight="14.25"/>
  <cols>
    <col min="1" max="1" width="4.25" style="5" customWidth="1"/>
    <col min="2" max="2" width="9.125" style="5" customWidth="1"/>
    <col min="3" max="3" width="11.375" style="5" customWidth="1"/>
    <col min="4" max="4" width="16.625" style="5" customWidth="1"/>
    <col min="5" max="5" width="25.625" style="5" customWidth="1"/>
    <col min="6" max="6" width="13.625" style="5" customWidth="1"/>
    <col min="7" max="7" width="28.125" style="5" customWidth="1"/>
    <col min="8" max="8" width="22.625" style="5" customWidth="1"/>
    <col min="9" max="16384" width="9" style="5"/>
  </cols>
  <sheetData>
    <row r="2" spans="1:19" ht="18" customHeight="1">
      <c r="B2" s="5" t="s">
        <v>36</v>
      </c>
      <c r="H2" s="6"/>
    </row>
    <row r="3" spans="1:19" ht="54" customHeight="1">
      <c r="B3" s="111" t="s">
        <v>39</v>
      </c>
      <c r="C3" s="112"/>
      <c r="D3" s="115" t="str">
        <f>表紙!E6</f>
        <v>愛媛県立新居浜商業高等学校第１教棟トイレ修繕業務</v>
      </c>
      <c r="E3" s="115"/>
      <c r="F3" s="115"/>
      <c r="G3" s="115"/>
      <c r="H3" s="116"/>
    </row>
    <row r="4" spans="1:19" ht="18" customHeight="1">
      <c r="B4" s="7" t="s">
        <v>2</v>
      </c>
      <c r="C4" s="109" t="s">
        <v>3</v>
      </c>
      <c r="D4" s="110"/>
      <c r="E4" s="7" t="s">
        <v>4</v>
      </c>
      <c r="F4" s="9" t="s">
        <v>5</v>
      </c>
      <c r="G4" s="10" t="s">
        <v>6</v>
      </c>
      <c r="H4" s="8" t="s">
        <v>7</v>
      </c>
    </row>
    <row r="5" spans="1:19" ht="36" customHeight="1">
      <c r="B5" s="3" t="s">
        <v>22</v>
      </c>
      <c r="C5" s="106" t="s">
        <v>8</v>
      </c>
      <c r="D5" s="108"/>
      <c r="E5" s="11"/>
      <c r="F5" s="12" t="s">
        <v>9</v>
      </c>
      <c r="G5" s="23"/>
      <c r="H5" s="73"/>
    </row>
    <row r="6" spans="1:19" ht="36" customHeight="1">
      <c r="B6" s="3" t="s">
        <v>23</v>
      </c>
      <c r="C6" s="113" t="s">
        <v>0</v>
      </c>
      <c r="D6" s="108"/>
      <c r="E6" s="11"/>
      <c r="F6" s="12" t="s">
        <v>9</v>
      </c>
      <c r="G6" s="23"/>
      <c r="H6" s="2"/>
    </row>
    <row r="7" spans="1:19" ht="36" customHeight="1">
      <c r="B7" s="3" t="s">
        <v>24</v>
      </c>
      <c r="C7" s="106" t="s">
        <v>10</v>
      </c>
      <c r="D7" s="107"/>
      <c r="E7" s="11"/>
      <c r="F7" s="12" t="s">
        <v>9</v>
      </c>
      <c r="G7" s="23"/>
      <c r="H7" s="74"/>
    </row>
    <row r="8" spans="1:19" ht="36" customHeight="1">
      <c r="B8" s="3" t="s">
        <v>25</v>
      </c>
      <c r="C8" s="113" t="s">
        <v>11</v>
      </c>
      <c r="D8" s="114"/>
      <c r="E8" s="11"/>
      <c r="F8" s="12" t="s">
        <v>9</v>
      </c>
      <c r="G8" s="23"/>
      <c r="H8" s="74"/>
    </row>
    <row r="9" spans="1:19" ht="36" customHeight="1">
      <c r="B9" s="4"/>
      <c r="C9" s="106" t="s">
        <v>12</v>
      </c>
      <c r="D9" s="107"/>
      <c r="E9" s="11"/>
      <c r="F9" s="12"/>
      <c r="G9" s="24"/>
      <c r="H9" s="2"/>
    </row>
    <row r="10" spans="1:19" ht="37.5" customHeight="1">
      <c r="B10" s="13"/>
      <c r="C10" s="113" t="s">
        <v>30</v>
      </c>
      <c r="D10" s="114"/>
      <c r="E10" s="11"/>
      <c r="F10" s="12"/>
      <c r="G10" s="24"/>
      <c r="H10" s="2"/>
    </row>
    <row r="11" spans="1:19" ht="39" customHeight="1">
      <c r="B11" s="4"/>
      <c r="C11" s="106" t="s">
        <v>1</v>
      </c>
      <c r="D11" s="108"/>
      <c r="E11" s="11"/>
      <c r="F11" s="12"/>
      <c r="G11" s="24"/>
      <c r="H11" s="2"/>
    </row>
    <row r="12" spans="1:19" ht="36" customHeight="1">
      <c r="B12" s="4"/>
      <c r="C12" s="106"/>
      <c r="D12" s="108"/>
      <c r="E12" s="11"/>
      <c r="F12" s="12"/>
      <c r="G12" s="24"/>
      <c r="H12" s="2"/>
    </row>
    <row r="13" spans="1:19" ht="36" customHeight="1">
      <c r="B13" s="4"/>
      <c r="C13" s="27"/>
      <c r="D13" s="26"/>
      <c r="E13" s="11"/>
      <c r="F13" s="12"/>
      <c r="G13" s="24"/>
      <c r="H13" s="2"/>
    </row>
    <row r="14" spans="1:19" ht="36" customHeight="1">
      <c r="B14" s="4"/>
      <c r="C14" s="4"/>
      <c r="D14" s="2"/>
      <c r="E14" s="4"/>
      <c r="F14" s="13"/>
      <c r="G14" s="2"/>
      <c r="H14" s="2"/>
    </row>
    <row r="15" spans="1:19" ht="36" customHeight="1">
      <c r="B15" s="4"/>
      <c r="C15" s="4"/>
      <c r="D15" s="2"/>
      <c r="E15" s="4"/>
      <c r="F15" s="13"/>
      <c r="G15" s="2"/>
      <c r="H15" s="2"/>
    </row>
    <row r="16" spans="1:19" ht="30" customHeight="1">
      <c r="A16" s="14"/>
      <c r="B16" s="14" t="s">
        <v>31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8.9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8.9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8.9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18.9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18.9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8.9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8.95" customHeight="1"/>
  </sheetData>
  <mergeCells count="11">
    <mergeCell ref="C7:D7"/>
    <mergeCell ref="C12:D12"/>
    <mergeCell ref="C4:D4"/>
    <mergeCell ref="B3:C3"/>
    <mergeCell ref="C11:D11"/>
    <mergeCell ref="C5:D5"/>
    <mergeCell ref="C6:D6"/>
    <mergeCell ref="C8:D8"/>
    <mergeCell ref="C9:D9"/>
    <mergeCell ref="D3:H3"/>
    <mergeCell ref="C10:D10"/>
  </mergeCells>
  <phoneticPr fontId="2"/>
  <printOptions horizontalCentered="1"/>
  <pageMargins left="0.59055118110236227" right="0.59055118110236227" top="0.94488188976377963" bottom="0.27559055118110237" header="0.74803149606299213" footer="0.31496062992125984"/>
  <pageSetup paperSize="9" firstPageNumber="7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L17"/>
  <sheetViews>
    <sheetView showZeros="0" view="pageBreakPreview" zoomScaleNormal="85" zoomScaleSheetLayoutView="75" workbookViewId="0">
      <selection activeCell="K14" sqref="K14"/>
    </sheetView>
  </sheetViews>
  <sheetFormatPr defaultColWidth="9" defaultRowHeight="33.75" customHeight="1"/>
  <cols>
    <col min="1" max="1" width="3" style="1" customWidth="1"/>
    <col min="2" max="2" width="7.625" style="1" customWidth="1"/>
    <col min="3" max="3" width="22.125" style="17" customWidth="1"/>
    <col min="4" max="4" width="34.5" style="17" customWidth="1"/>
    <col min="5" max="5" width="11.25" style="17" customWidth="1"/>
    <col min="6" max="6" width="5" style="1" customWidth="1"/>
    <col min="7" max="7" width="16" style="29" customWidth="1"/>
    <col min="8" max="8" width="18.625" style="29" customWidth="1"/>
    <col min="9" max="9" width="21.25" style="17" customWidth="1"/>
    <col min="10" max="10" width="9" style="17"/>
    <col min="11" max="11" width="4.5" style="17" bestFit="1" customWidth="1"/>
    <col min="12" max="12" width="10.375" style="17" customWidth="1"/>
    <col min="13" max="13" width="10.5" style="17" bestFit="1" customWidth="1"/>
    <col min="14" max="14" width="9.5" style="17" bestFit="1" customWidth="1"/>
    <col min="15" max="15" width="11.625" style="17" bestFit="1" customWidth="1"/>
    <col min="16" max="16384" width="9" style="17"/>
  </cols>
  <sheetData>
    <row r="1" spans="2:12" ht="33.75" customHeight="1">
      <c r="B1" s="15" t="s">
        <v>13</v>
      </c>
      <c r="C1" s="15" t="s">
        <v>21</v>
      </c>
      <c r="D1" s="56" t="s">
        <v>20</v>
      </c>
      <c r="E1" s="15" t="s">
        <v>5</v>
      </c>
      <c r="F1" s="15" t="s">
        <v>14</v>
      </c>
      <c r="G1" s="16" t="s">
        <v>15</v>
      </c>
      <c r="H1" s="16" t="s">
        <v>16</v>
      </c>
      <c r="I1" s="15" t="s">
        <v>17</v>
      </c>
    </row>
    <row r="2" spans="2:12" ht="30" customHeight="1">
      <c r="B2" s="18" t="s">
        <v>26</v>
      </c>
      <c r="C2" s="19" t="s">
        <v>0</v>
      </c>
      <c r="D2" s="57"/>
      <c r="E2" s="20"/>
      <c r="F2" s="21"/>
      <c r="G2" s="28"/>
      <c r="H2" s="20"/>
      <c r="I2" s="25"/>
    </row>
    <row r="3" spans="2:12" ht="30" customHeight="1">
      <c r="B3" s="18"/>
      <c r="C3" s="70"/>
      <c r="D3" s="79"/>
      <c r="E3" s="66"/>
      <c r="F3" s="67"/>
      <c r="G3" s="59"/>
      <c r="H3" s="66"/>
      <c r="I3" s="31"/>
      <c r="L3" s="30"/>
    </row>
    <row r="4" spans="2:12" ht="30" customHeight="1">
      <c r="B4" s="18" t="s">
        <v>43</v>
      </c>
      <c r="C4" s="70" t="str">
        <f>'B-1'!C2</f>
        <v>仮設費</v>
      </c>
      <c r="D4" s="79"/>
      <c r="E4" s="66">
        <v>1</v>
      </c>
      <c r="F4" s="67" t="s">
        <v>18</v>
      </c>
      <c r="G4" s="59"/>
      <c r="H4" s="66"/>
      <c r="I4" s="31"/>
      <c r="L4" s="30"/>
    </row>
    <row r="5" spans="2:12" ht="30" customHeight="1">
      <c r="B5" s="18" t="s">
        <v>44</v>
      </c>
      <c r="C5" s="70" t="str">
        <f>'B-2'!C2</f>
        <v>解体</v>
      </c>
      <c r="D5" s="79"/>
      <c r="E5" s="66">
        <v>1</v>
      </c>
      <c r="F5" s="67" t="s">
        <v>18</v>
      </c>
      <c r="G5" s="59"/>
      <c r="H5" s="66"/>
      <c r="I5" s="31"/>
      <c r="L5" s="30"/>
    </row>
    <row r="6" spans="2:12" ht="30" customHeight="1">
      <c r="B6" s="18" t="s">
        <v>45</v>
      </c>
      <c r="C6" s="70" t="str">
        <f>'B-3'!C2</f>
        <v>左官・防水</v>
      </c>
      <c r="D6" s="79"/>
      <c r="E6" s="66">
        <v>1</v>
      </c>
      <c r="F6" s="67" t="s">
        <v>18</v>
      </c>
      <c r="G6" s="59"/>
      <c r="H6" s="66"/>
      <c r="I6" s="31"/>
      <c r="L6" s="30"/>
    </row>
    <row r="7" spans="2:12" ht="30" customHeight="1">
      <c r="B7" s="18" t="s">
        <v>46</v>
      </c>
      <c r="C7" s="70" t="str">
        <f>'B-4'!C2</f>
        <v>内装</v>
      </c>
      <c r="D7" s="79"/>
      <c r="E7" s="66">
        <v>1</v>
      </c>
      <c r="F7" s="67" t="s">
        <v>18</v>
      </c>
      <c r="G7" s="59"/>
      <c r="H7" s="66"/>
      <c r="I7" s="31"/>
      <c r="L7" s="30"/>
    </row>
    <row r="8" spans="2:12" ht="30" customHeight="1">
      <c r="B8" s="18" t="s">
        <v>47</v>
      </c>
      <c r="C8" s="70" t="str">
        <f>'B-5'!C2</f>
        <v>建具・トイレブース</v>
      </c>
      <c r="D8" s="79"/>
      <c r="E8" s="66">
        <v>1</v>
      </c>
      <c r="F8" s="67" t="s">
        <v>18</v>
      </c>
      <c r="G8" s="59"/>
      <c r="H8" s="66"/>
      <c r="I8" s="31"/>
      <c r="L8" s="30"/>
    </row>
    <row r="9" spans="2:12" ht="30" customHeight="1">
      <c r="B9" s="18" t="s">
        <v>48</v>
      </c>
      <c r="C9" s="71" t="str">
        <f>'B-6'!C2</f>
        <v>ライニング面台</v>
      </c>
      <c r="D9" s="68"/>
      <c r="E9" s="66">
        <v>1</v>
      </c>
      <c r="F9" s="67" t="s">
        <v>18</v>
      </c>
      <c r="G9" s="59"/>
      <c r="H9" s="66"/>
      <c r="I9" s="31"/>
    </row>
    <row r="10" spans="2:12" ht="30" customHeight="1">
      <c r="B10" s="18" t="s">
        <v>49</v>
      </c>
      <c r="C10" s="71" t="str">
        <f>'B-7'!C2</f>
        <v>給排水衛生設備</v>
      </c>
      <c r="D10" s="68"/>
      <c r="E10" s="66">
        <v>1</v>
      </c>
      <c r="F10" s="67" t="s">
        <v>18</v>
      </c>
      <c r="G10" s="59"/>
      <c r="H10" s="66"/>
      <c r="I10" s="31"/>
    </row>
    <row r="11" spans="2:12" ht="30" customHeight="1">
      <c r="B11" s="18" t="s">
        <v>50</v>
      </c>
      <c r="C11" s="71" t="str">
        <f>'B-8'!C2</f>
        <v>電気設備</v>
      </c>
      <c r="D11" s="68"/>
      <c r="E11" s="66">
        <v>1</v>
      </c>
      <c r="F11" s="67" t="s">
        <v>18</v>
      </c>
      <c r="G11" s="59"/>
      <c r="H11" s="66"/>
      <c r="I11" s="31"/>
    </row>
    <row r="12" spans="2:12" ht="30" customHeight="1">
      <c r="B12" s="18"/>
      <c r="C12" s="71"/>
      <c r="D12" s="79"/>
      <c r="E12" s="66"/>
      <c r="F12" s="67"/>
      <c r="G12" s="59"/>
      <c r="H12" s="66"/>
      <c r="I12" s="31"/>
    </row>
    <row r="13" spans="2:12" ht="30" customHeight="1">
      <c r="B13" s="18"/>
      <c r="C13" s="70"/>
      <c r="D13" s="68"/>
      <c r="E13" s="66"/>
      <c r="F13" s="67"/>
      <c r="G13" s="59"/>
      <c r="H13" s="66"/>
      <c r="I13" s="31"/>
    </row>
    <row r="14" spans="2:12" ht="30" customHeight="1">
      <c r="B14" s="18"/>
      <c r="C14" s="70"/>
      <c r="D14" s="68"/>
      <c r="E14" s="66"/>
      <c r="F14" s="67"/>
      <c r="G14" s="59"/>
      <c r="H14" s="66"/>
      <c r="I14" s="31"/>
    </row>
    <row r="15" spans="2:12" ht="30" customHeight="1">
      <c r="B15" s="18"/>
      <c r="C15" s="70"/>
      <c r="D15" s="68"/>
      <c r="E15" s="80"/>
      <c r="F15" s="67"/>
      <c r="G15" s="59"/>
      <c r="H15" s="66"/>
      <c r="I15" s="31"/>
    </row>
    <row r="16" spans="2:12" ht="30" customHeight="1">
      <c r="B16" s="22"/>
      <c r="C16" s="70"/>
      <c r="D16" s="68"/>
      <c r="E16" s="66"/>
      <c r="F16" s="67"/>
      <c r="G16" s="59"/>
      <c r="H16" s="66"/>
      <c r="I16" s="31"/>
    </row>
    <row r="17" spans="2:9" ht="30" customHeight="1">
      <c r="B17" s="22"/>
      <c r="C17" s="19" t="s">
        <v>19</v>
      </c>
      <c r="D17" s="58"/>
      <c r="E17" s="20"/>
      <c r="F17" s="21"/>
      <c r="G17" s="20"/>
      <c r="H17" s="20"/>
      <c r="I17" s="25"/>
    </row>
  </sheetData>
  <phoneticPr fontId="2"/>
  <printOptions horizontalCentered="1"/>
  <pageMargins left="0.59055118110236227" right="0.59055118110236227" top="0.94488188976377963" bottom="0.27559055118110237" header="0.74803149606299213" footer="0.31496062992125984"/>
  <pageSetup paperSize="9" scale="98" firstPageNumber="2" orientation="landscape" useFirstPageNumber="1" r:id="rId1"/>
  <headerFooter alignWithMargins="0">
    <oddHeader>&amp;L（修繕内訳書）</oddHeader>
    <oddFooter>&amp;L&amp;"ＭＳ 明朝,標準"&amp;12（NO.&amp;P）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Q16"/>
  <sheetViews>
    <sheetView showZeros="0" view="pageBreakPreview" zoomScaleNormal="100" zoomScaleSheetLayoutView="100" workbookViewId="0">
      <selection activeCell="M10" sqref="M10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2" width="9" style="63"/>
    <col min="13" max="13" width="11.625" style="63" bestFit="1" customWidth="1"/>
    <col min="14" max="16384" width="9" style="63"/>
  </cols>
  <sheetData>
    <row r="1" spans="2:17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7" ht="32.1" customHeight="1">
      <c r="B2" s="54" t="s">
        <v>43</v>
      </c>
      <c r="C2" s="19" t="s">
        <v>42</v>
      </c>
      <c r="D2" s="65"/>
      <c r="E2" s="66"/>
      <c r="F2" s="67"/>
      <c r="G2" s="59"/>
      <c r="H2" s="66"/>
      <c r="I2" s="31"/>
      <c r="M2" s="75"/>
      <c r="Q2" s="72"/>
    </row>
    <row r="3" spans="2:17" ht="32.1" customHeight="1">
      <c r="B3" s="54" t="s">
        <v>54</v>
      </c>
      <c r="C3" s="70" t="s">
        <v>214</v>
      </c>
      <c r="D3" s="79"/>
      <c r="E3" s="78">
        <v>1</v>
      </c>
      <c r="F3" s="67" t="s">
        <v>18</v>
      </c>
      <c r="G3" s="59"/>
      <c r="H3" s="66"/>
      <c r="I3" s="31"/>
    </row>
    <row r="4" spans="2:17" ht="32.1" customHeight="1">
      <c r="B4" s="54" t="s">
        <v>55</v>
      </c>
      <c r="C4" s="70" t="s">
        <v>51</v>
      </c>
      <c r="D4" s="79" t="s">
        <v>187</v>
      </c>
      <c r="E4" s="78">
        <f>(5.4+0.9+0.9)*2.5*2</f>
        <v>36.000000000000007</v>
      </c>
      <c r="F4" s="67" t="s">
        <v>53</v>
      </c>
      <c r="G4" s="59"/>
      <c r="H4" s="66"/>
      <c r="I4" s="31"/>
    </row>
    <row r="5" spans="2:17" ht="32.1" customHeight="1">
      <c r="B5" s="54" t="s">
        <v>56</v>
      </c>
      <c r="C5" s="70" t="s">
        <v>213</v>
      </c>
      <c r="D5" s="79" t="s">
        <v>212</v>
      </c>
      <c r="E5" s="78">
        <v>1</v>
      </c>
      <c r="F5" s="67" t="s">
        <v>18</v>
      </c>
      <c r="G5" s="59"/>
      <c r="H5" s="66"/>
      <c r="I5" s="31"/>
    </row>
    <row r="6" spans="2:17" ht="32.1" customHeight="1">
      <c r="B6" s="54" t="s">
        <v>57</v>
      </c>
      <c r="C6" s="81" t="s">
        <v>52</v>
      </c>
      <c r="D6" s="79"/>
      <c r="E6" s="78">
        <v>1</v>
      </c>
      <c r="F6" s="67" t="s">
        <v>18</v>
      </c>
      <c r="G6" s="59"/>
      <c r="H6" s="66"/>
      <c r="I6" s="31"/>
    </row>
    <row r="7" spans="2:17" ht="32.1" customHeight="1">
      <c r="B7" s="54"/>
      <c r="C7" s="71"/>
      <c r="D7" s="79"/>
      <c r="E7" s="66"/>
      <c r="F7" s="67"/>
      <c r="G7" s="59"/>
      <c r="H7" s="66"/>
      <c r="I7" s="31"/>
    </row>
    <row r="8" spans="2:17" ht="32.1" customHeight="1">
      <c r="B8" s="54"/>
      <c r="C8" s="71"/>
      <c r="D8" s="68"/>
      <c r="E8" s="66"/>
      <c r="F8" s="67"/>
      <c r="G8" s="59"/>
      <c r="H8" s="66"/>
      <c r="I8" s="31"/>
    </row>
    <row r="9" spans="2:17" ht="32.1" customHeight="1">
      <c r="B9" s="54"/>
      <c r="C9" s="71"/>
      <c r="D9" s="68"/>
      <c r="E9" s="66"/>
      <c r="F9" s="67"/>
      <c r="G9" s="59"/>
      <c r="H9" s="66"/>
      <c r="I9" s="31"/>
    </row>
    <row r="10" spans="2:17" ht="32.1" customHeight="1">
      <c r="B10" s="54"/>
      <c r="C10" s="70"/>
      <c r="D10" s="68"/>
      <c r="E10" s="66"/>
      <c r="F10" s="67"/>
      <c r="G10" s="59"/>
      <c r="H10" s="66"/>
      <c r="I10" s="31"/>
    </row>
    <row r="11" spans="2:17" ht="32.1" customHeight="1">
      <c r="B11" s="54"/>
      <c r="C11" s="71"/>
      <c r="D11" s="68"/>
      <c r="E11" s="66"/>
      <c r="F11" s="67"/>
      <c r="G11" s="59"/>
      <c r="H11" s="66"/>
      <c r="I11" s="31"/>
    </row>
    <row r="12" spans="2:17" ht="32.1" customHeight="1">
      <c r="B12" s="54"/>
      <c r="C12" s="70"/>
      <c r="D12" s="68"/>
      <c r="E12" s="66"/>
      <c r="F12" s="67"/>
      <c r="G12" s="59"/>
      <c r="H12" s="66"/>
      <c r="I12" s="31"/>
    </row>
    <row r="13" spans="2:17" ht="32.1" customHeight="1">
      <c r="B13" s="54"/>
      <c r="C13" s="71"/>
      <c r="D13" s="68"/>
      <c r="E13" s="66"/>
      <c r="F13" s="67"/>
      <c r="G13" s="59"/>
      <c r="H13" s="66"/>
      <c r="I13" s="31"/>
    </row>
    <row r="14" spans="2:17" ht="32.1" customHeight="1">
      <c r="B14" s="54"/>
      <c r="C14" s="70"/>
      <c r="D14" s="68"/>
      <c r="E14" s="66"/>
      <c r="F14" s="67"/>
      <c r="G14" s="59"/>
      <c r="H14" s="66"/>
      <c r="I14" s="31"/>
    </row>
    <row r="15" spans="2:17" ht="32.1" customHeight="1">
      <c r="B15" s="54"/>
      <c r="C15" s="70"/>
      <c r="D15" s="68"/>
      <c r="E15" s="78"/>
      <c r="F15" s="67"/>
      <c r="G15" s="59"/>
      <c r="H15" s="66"/>
      <c r="I15" s="31"/>
    </row>
    <row r="16" spans="2:17" ht="32.1" customHeight="1">
      <c r="B16" s="54"/>
      <c r="C16" s="70"/>
      <c r="D16" s="68"/>
      <c r="E16" s="66"/>
      <c r="F16" s="67"/>
      <c r="G16" s="59"/>
      <c r="H16" s="66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6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S16"/>
  <sheetViews>
    <sheetView showZeros="0" view="pageBreakPreview" zoomScaleNormal="85" zoomScaleSheetLayoutView="75" workbookViewId="0">
      <selection activeCell="M14" sqref="M14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59</v>
      </c>
      <c r="C2" s="64" t="s">
        <v>58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 t="s">
        <v>54</v>
      </c>
      <c r="C3" s="70" t="s">
        <v>204</v>
      </c>
      <c r="D3" s="82" t="s">
        <v>189</v>
      </c>
      <c r="E3" s="85">
        <f>7*4.5*2*1</f>
        <v>63</v>
      </c>
      <c r="F3" s="67" t="s">
        <v>53</v>
      </c>
      <c r="G3" s="84"/>
      <c r="H3" s="83"/>
      <c r="I3" s="31"/>
      <c r="N3" s="76"/>
      <c r="R3" s="72"/>
      <c r="S3" s="72"/>
    </row>
    <row r="4" spans="2:19" ht="32.1" customHeight="1">
      <c r="B4" s="54" t="s">
        <v>55</v>
      </c>
      <c r="C4" s="70" t="s">
        <v>61</v>
      </c>
      <c r="D4" s="82" t="s">
        <v>188</v>
      </c>
      <c r="E4" s="85">
        <v>8</v>
      </c>
      <c r="F4" s="67" t="s">
        <v>70</v>
      </c>
      <c r="G4" s="84"/>
      <c r="H4" s="83"/>
      <c r="I4" s="31"/>
      <c r="N4" s="72"/>
      <c r="R4" s="72"/>
      <c r="S4" s="72"/>
    </row>
    <row r="5" spans="2:19" ht="32.1" customHeight="1">
      <c r="B5" s="54" t="s">
        <v>56</v>
      </c>
      <c r="C5" s="70" t="s">
        <v>64</v>
      </c>
      <c r="D5" s="82" t="s">
        <v>195</v>
      </c>
      <c r="E5" s="85">
        <f>7*4.5*2</f>
        <v>63</v>
      </c>
      <c r="F5" s="67" t="s">
        <v>53</v>
      </c>
      <c r="G5" s="84"/>
      <c r="H5" s="83"/>
      <c r="I5" s="31"/>
    </row>
    <row r="6" spans="2:19" ht="32.1" customHeight="1">
      <c r="B6" s="54" t="s">
        <v>57</v>
      </c>
      <c r="C6" s="70" t="s">
        <v>68</v>
      </c>
      <c r="D6" s="82" t="s">
        <v>209</v>
      </c>
      <c r="E6" s="85">
        <f>9*2.5*2*1+7*2.5*4*1</f>
        <v>115</v>
      </c>
      <c r="F6" s="67" t="s">
        <v>53</v>
      </c>
      <c r="G6" s="84"/>
      <c r="H6" s="83"/>
      <c r="I6" s="31"/>
    </row>
    <row r="7" spans="2:19" ht="32.1" customHeight="1">
      <c r="B7" s="54" t="s">
        <v>60</v>
      </c>
      <c r="C7" s="70" t="s">
        <v>62</v>
      </c>
      <c r="D7" s="82" t="s">
        <v>190</v>
      </c>
      <c r="E7" s="85">
        <v>2</v>
      </c>
      <c r="F7" s="67" t="s">
        <v>69</v>
      </c>
      <c r="G7" s="84"/>
      <c r="H7" s="83"/>
      <c r="I7" s="31"/>
    </row>
    <row r="8" spans="2:19" ht="32.1" customHeight="1">
      <c r="B8" s="54" t="s">
        <v>71</v>
      </c>
      <c r="C8" s="70" t="s">
        <v>168</v>
      </c>
      <c r="D8" s="82" t="s">
        <v>190</v>
      </c>
      <c r="E8" s="85">
        <v>2</v>
      </c>
      <c r="F8" s="67" t="s">
        <v>69</v>
      </c>
      <c r="G8" s="84"/>
      <c r="H8" s="83"/>
      <c r="I8" s="31"/>
    </row>
    <row r="9" spans="2:19" ht="32.1" customHeight="1">
      <c r="B9" s="54" t="s">
        <v>72</v>
      </c>
      <c r="C9" s="70" t="s">
        <v>65</v>
      </c>
      <c r="D9" s="82" t="s">
        <v>191</v>
      </c>
      <c r="E9" s="85">
        <v>6</v>
      </c>
      <c r="F9" s="67" t="s">
        <v>32</v>
      </c>
      <c r="G9" s="84"/>
      <c r="H9" s="83"/>
      <c r="I9" s="31"/>
    </row>
    <row r="10" spans="2:19" ht="32.1" customHeight="1">
      <c r="B10" s="54" t="s">
        <v>73</v>
      </c>
      <c r="C10" s="70" t="s">
        <v>66</v>
      </c>
      <c r="D10" s="82" t="s">
        <v>192</v>
      </c>
      <c r="E10" s="85">
        <v>2</v>
      </c>
      <c r="F10" s="67" t="s">
        <v>32</v>
      </c>
      <c r="G10" s="84"/>
      <c r="H10" s="83"/>
      <c r="I10" s="31"/>
    </row>
    <row r="11" spans="2:19" ht="32.1" customHeight="1">
      <c r="B11" s="54" t="s">
        <v>74</v>
      </c>
      <c r="C11" s="70" t="s">
        <v>175</v>
      </c>
      <c r="D11" s="82" t="s">
        <v>193</v>
      </c>
      <c r="E11" s="85">
        <v>7</v>
      </c>
      <c r="F11" s="67" t="s">
        <v>32</v>
      </c>
      <c r="G11" s="84"/>
      <c r="H11" s="83"/>
      <c r="I11" s="31"/>
    </row>
    <row r="12" spans="2:19" ht="32.1" customHeight="1">
      <c r="B12" s="54" t="s">
        <v>75</v>
      </c>
      <c r="C12" s="70" t="s">
        <v>79</v>
      </c>
      <c r="D12" s="82" t="s">
        <v>188</v>
      </c>
      <c r="E12" s="85">
        <v>8</v>
      </c>
      <c r="F12" s="67" t="s">
        <v>32</v>
      </c>
      <c r="G12" s="84"/>
      <c r="H12" s="83"/>
      <c r="I12" s="31"/>
    </row>
    <row r="13" spans="2:19" ht="32.1" customHeight="1">
      <c r="B13" s="54" t="s">
        <v>76</v>
      </c>
      <c r="C13" s="70" t="s">
        <v>67</v>
      </c>
      <c r="D13" s="82" t="s">
        <v>194</v>
      </c>
      <c r="E13" s="85">
        <v>6</v>
      </c>
      <c r="F13" s="67" t="s">
        <v>80</v>
      </c>
      <c r="G13" s="84"/>
      <c r="H13" s="83"/>
      <c r="I13" s="31"/>
    </row>
    <row r="14" spans="2:19" ht="32.1" customHeight="1">
      <c r="B14" s="54" t="s">
        <v>77</v>
      </c>
      <c r="C14" s="70" t="s">
        <v>63</v>
      </c>
      <c r="D14" s="82" t="s">
        <v>190</v>
      </c>
      <c r="E14" s="85">
        <v>2</v>
      </c>
      <c r="F14" s="67" t="s">
        <v>69</v>
      </c>
      <c r="G14" s="84"/>
      <c r="H14" s="83"/>
      <c r="I14" s="31"/>
    </row>
    <row r="15" spans="2:19" ht="32.1" customHeight="1">
      <c r="B15" s="54" t="s">
        <v>202</v>
      </c>
      <c r="C15" s="70" t="s">
        <v>41</v>
      </c>
      <c r="D15" s="86"/>
      <c r="E15" s="85">
        <v>1</v>
      </c>
      <c r="F15" s="67" t="s">
        <v>18</v>
      </c>
      <c r="G15" s="84"/>
      <c r="H15" s="83"/>
      <c r="I15" s="31"/>
    </row>
    <row r="16" spans="2:19" ht="32.1" customHeight="1">
      <c r="B16" s="55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7" fitToHeight="0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6"/>
  <sheetViews>
    <sheetView showZeros="0" view="pageBreakPreview" zoomScaleNormal="85" zoomScaleSheetLayoutView="75" workbookViewId="0">
      <selection activeCell="M11" sqref="M11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83</v>
      </c>
      <c r="C2" s="64" t="s">
        <v>81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 t="s">
        <v>54</v>
      </c>
      <c r="C3" s="70" t="s">
        <v>84</v>
      </c>
      <c r="D3" s="82" t="s">
        <v>189</v>
      </c>
      <c r="E3" s="85">
        <f>7*4.5*2</f>
        <v>63</v>
      </c>
      <c r="F3" s="67" t="s">
        <v>53</v>
      </c>
      <c r="G3" s="84"/>
      <c r="H3" s="83"/>
      <c r="I3" s="31" t="s">
        <v>215</v>
      </c>
      <c r="N3" s="76"/>
      <c r="R3" s="72"/>
      <c r="S3" s="72"/>
    </row>
    <row r="4" spans="2:19" ht="32.1" customHeight="1">
      <c r="B4" s="54" t="s">
        <v>55</v>
      </c>
      <c r="C4" s="70" t="s">
        <v>205</v>
      </c>
      <c r="D4" s="82" t="s">
        <v>189</v>
      </c>
      <c r="E4" s="85">
        <v>63</v>
      </c>
      <c r="F4" s="67" t="s">
        <v>53</v>
      </c>
      <c r="G4" s="84"/>
      <c r="H4" s="83"/>
      <c r="I4" s="31" t="s">
        <v>216</v>
      </c>
      <c r="N4" s="72"/>
      <c r="R4" s="72"/>
      <c r="S4" s="72"/>
    </row>
    <row r="5" spans="2:19" ht="32.1" customHeight="1">
      <c r="B5" s="54" t="s">
        <v>56</v>
      </c>
      <c r="C5" s="70" t="s">
        <v>85</v>
      </c>
      <c r="D5" s="82" t="s">
        <v>209</v>
      </c>
      <c r="E5" s="85">
        <f>9*2.5*2*1+7*2.5*4*1</f>
        <v>115</v>
      </c>
      <c r="F5" s="67" t="s">
        <v>53</v>
      </c>
      <c r="G5" s="84"/>
      <c r="H5" s="83"/>
      <c r="I5" s="31" t="s">
        <v>215</v>
      </c>
    </row>
    <row r="6" spans="2:19" ht="32.1" customHeight="1">
      <c r="B6" s="54" t="s">
        <v>57</v>
      </c>
      <c r="C6" s="70" t="s">
        <v>86</v>
      </c>
      <c r="D6" s="82" t="s">
        <v>188</v>
      </c>
      <c r="E6" s="85">
        <v>8</v>
      </c>
      <c r="F6" s="67" t="s">
        <v>69</v>
      </c>
      <c r="G6" s="84"/>
      <c r="H6" s="83"/>
      <c r="I6" s="31" t="s">
        <v>217</v>
      </c>
    </row>
    <row r="7" spans="2:19" ht="32.1" customHeight="1">
      <c r="B7" s="54" t="s">
        <v>60</v>
      </c>
      <c r="C7" s="70" t="s">
        <v>87</v>
      </c>
      <c r="D7" s="82" t="s">
        <v>193</v>
      </c>
      <c r="E7" s="85">
        <v>7</v>
      </c>
      <c r="F7" s="67" t="s">
        <v>69</v>
      </c>
      <c r="G7" s="84"/>
      <c r="H7" s="83"/>
      <c r="I7" s="31" t="s">
        <v>217</v>
      </c>
    </row>
    <row r="8" spans="2:19" ht="32.1" customHeight="1">
      <c r="B8" s="54" t="s">
        <v>71</v>
      </c>
      <c r="C8" s="70" t="s">
        <v>89</v>
      </c>
      <c r="D8" s="82" t="s">
        <v>196</v>
      </c>
      <c r="E8" s="85">
        <v>4</v>
      </c>
      <c r="F8" s="67" t="s">
        <v>69</v>
      </c>
      <c r="G8" s="84"/>
      <c r="H8" s="83"/>
      <c r="I8" s="31" t="s">
        <v>217</v>
      </c>
    </row>
    <row r="9" spans="2:19" ht="32.1" customHeight="1">
      <c r="B9" s="54" t="s">
        <v>72</v>
      </c>
      <c r="C9" s="70" t="s">
        <v>88</v>
      </c>
      <c r="D9" s="82" t="s">
        <v>198</v>
      </c>
      <c r="E9" s="85">
        <v>9</v>
      </c>
      <c r="F9" s="67" t="s">
        <v>69</v>
      </c>
      <c r="G9" s="84"/>
      <c r="H9" s="83"/>
      <c r="I9" s="31" t="s">
        <v>217</v>
      </c>
    </row>
    <row r="10" spans="2:19" ht="32.1" customHeight="1">
      <c r="B10" s="54" t="s">
        <v>73</v>
      </c>
      <c r="C10" s="70" t="s">
        <v>90</v>
      </c>
      <c r="D10" s="82" t="s">
        <v>208</v>
      </c>
      <c r="E10" s="85">
        <v>5</v>
      </c>
      <c r="F10" s="67" t="s">
        <v>69</v>
      </c>
      <c r="G10" s="84"/>
      <c r="H10" s="83"/>
      <c r="I10" s="31" t="s">
        <v>217</v>
      </c>
    </row>
    <row r="11" spans="2:19" ht="32.1" customHeight="1">
      <c r="B11" s="54" t="s">
        <v>74</v>
      </c>
      <c r="C11" s="70" t="s">
        <v>41</v>
      </c>
      <c r="D11" s="86"/>
      <c r="E11" s="85">
        <v>1</v>
      </c>
      <c r="F11" s="67" t="s">
        <v>18</v>
      </c>
      <c r="G11" s="84"/>
      <c r="H11" s="83"/>
      <c r="I11" s="31"/>
    </row>
    <row r="12" spans="2:19" ht="32.1" customHeight="1">
      <c r="B12" s="54"/>
      <c r="C12" s="70"/>
      <c r="D12" s="86"/>
      <c r="E12" s="85"/>
      <c r="F12" s="67"/>
      <c r="G12" s="84"/>
      <c r="H12" s="83"/>
      <c r="I12" s="31"/>
    </row>
    <row r="13" spans="2:19" ht="32.1" customHeight="1">
      <c r="B13" s="54"/>
      <c r="C13" s="70"/>
      <c r="D13" s="82"/>
      <c r="E13" s="85"/>
      <c r="F13" s="67"/>
      <c r="G13" s="84"/>
      <c r="H13" s="83"/>
      <c r="I13" s="31"/>
    </row>
    <row r="14" spans="2:19" ht="32.1" customHeight="1">
      <c r="B14" s="54"/>
      <c r="C14" s="70"/>
      <c r="D14" s="82"/>
      <c r="E14" s="85"/>
      <c r="F14" s="67"/>
      <c r="G14" s="84"/>
      <c r="H14" s="83"/>
      <c r="I14" s="31"/>
    </row>
    <row r="15" spans="2:19" ht="32.1" customHeight="1">
      <c r="B15" s="55"/>
      <c r="C15" s="70"/>
      <c r="D15" s="82"/>
      <c r="E15" s="85"/>
      <c r="F15" s="67"/>
      <c r="G15" s="84"/>
      <c r="H15" s="83">
        <f>E15*G15</f>
        <v>0</v>
      </c>
      <c r="I15" s="31"/>
    </row>
    <row r="16" spans="2:19" ht="32.1" customHeight="1">
      <c r="B16" s="54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8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6"/>
  <sheetViews>
    <sheetView showZeros="0" view="pageBreakPreview" zoomScale="85" zoomScaleNormal="85" zoomScaleSheetLayoutView="85" workbookViewId="0">
      <selection activeCell="M10" sqref="M10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91</v>
      </c>
      <c r="C2" s="64" t="s">
        <v>106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 t="s">
        <v>54</v>
      </c>
      <c r="C3" s="70" t="s">
        <v>93</v>
      </c>
      <c r="D3" s="82"/>
      <c r="E3" s="85">
        <f>7*4.5*2</f>
        <v>63</v>
      </c>
      <c r="F3" s="67" t="s">
        <v>53</v>
      </c>
      <c r="G3" s="84"/>
      <c r="H3" s="83"/>
      <c r="I3" s="31"/>
      <c r="N3" s="76"/>
      <c r="R3" s="72"/>
      <c r="S3" s="72"/>
    </row>
    <row r="4" spans="2:19" ht="32.1" customHeight="1">
      <c r="B4" s="54" t="s">
        <v>55</v>
      </c>
      <c r="C4" s="70" t="s">
        <v>94</v>
      </c>
      <c r="D4" s="82"/>
      <c r="E4" s="85">
        <f>(9*2+7*4)*1</f>
        <v>46</v>
      </c>
      <c r="F4" s="67" t="s">
        <v>92</v>
      </c>
      <c r="G4" s="84"/>
      <c r="H4" s="83"/>
      <c r="I4" s="31"/>
      <c r="N4" s="72"/>
      <c r="R4" s="72"/>
      <c r="S4" s="72"/>
    </row>
    <row r="5" spans="2:19" ht="32.1" customHeight="1">
      <c r="B5" s="54" t="s">
        <v>56</v>
      </c>
      <c r="C5" s="70" t="s">
        <v>95</v>
      </c>
      <c r="D5" s="82" t="s">
        <v>196</v>
      </c>
      <c r="E5" s="85">
        <v>4</v>
      </c>
      <c r="F5" s="67" t="s">
        <v>69</v>
      </c>
      <c r="G5" s="84"/>
      <c r="H5" s="83"/>
      <c r="I5" s="31"/>
    </row>
    <row r="6" spans="2:19" ht="32.1" customHeight="1">
      <c r="B6" s="54" t="s">
        <v>57</v>
      </c>
      <c r="C6" s="70" t="s">
        <v>173</v>
      </c>
      <c r="D6" s="82"/>
      <c r="E6" s="85">
        <f>7*4.5*2</f>
        <v>63</v>
      </c>
      <c r="F6" s="67" t="s">
        <v>53</v>
      </c>
      <c r="G6" s="84"/>
      <c r="H6" s="83"/>
      <c r="I6" s="31"/>
    </row>
    <row r="7" spans="2:19" ht="32.1" customHeight="1">
      <c r="B7" s="54" t="s">
        <v>60</v>
      </c>
      <c r="C7" s="70" t="s">
        <v>172</v>
      </c>
      <c r="D7" s="82" t="s">
        <v>174</v>
      </c>
      <c r="E7" s="85">
        <f>4.5*2.5*4*1+7*2.5*4*1</f>
        <v>115</v>
      </c>
      <c r="F7" s="67" t="s">
        <v>53</v>
      </c>
      <c r="G7" s="84"/>
      <c r="H7" s="83"/>
      <c r="I7" s="31"/>
    </row>
    <row r="8" spans="2:19" ht="32.1" customHeight="1">
      <c r="B8" s="54" t="s">
        <v>71</v>
      </c>
      <c r="C8" s="70" t="s">
        <v>96</v>
      </c>
      <c r="D8" s="82"/>
      <c r="E8" s="85">
        <f>(9*2+7*4)*1</f>
        <v>46</v>
      </c>
      <c r="F8" s="67" t="s">
        <v>92</v>
      </c>
      <c r="G8" s="84"/>
      <c r="H8" s="83"/>
      <c r="I8" s="31"/>
    </row>
    <row r="9" spans="2:19" ht="32.1" customHeight="1">
      <c r="B9" s="54" t="s">
        <v>72</v>
      </c>
      <c r="C9" s="70" t="s">
        <v>97</v>
      </c>
      <c r="D9" s="82"/>
      <c r="E9" s="85">
        <f>((4.5*2+7*2)*2+2.5*4)*2*1</f>
        <v>112</v>
      </c>
      <c r="F9" s="67" t="s">
        <v>92</v>
      </c>
      <c r="G9" s="84"/>
      <c r="H9" s="83"/>
      <c r="I9" s="31"/>
    </row>
    <row r="10" spans="2:19" ht="32.1" customHeight="1">
      <c r="B10" s="54" t="s">
        <v>73</v>
      </c>
      <c r="C10" s="70" t="s">
        <v>98</v>
      </c>
      <c r="D10" s="82"/>
      <c r="E10" s="85">
        <v>2</v>
      </c>
      <c r="F10" s="67" t="s">
        <v>69</v>
      </c>
      <c r="G10" s="84"/>
      <c r="H10" s="83"/>
      <c r="I10" s="31"/>
    </row>
    <row r="11" spans="2:19" ht="32.1" customHeight="1">
      <c r="B11" s="54" t="s">
        <v>74</v>
      </c>
      <c r="C11" s="70" t="s">
        <v>171</v>
      </c>
      <c r="D11" s="82" t="s">
        <v>170</v>
      </c>
      <c r="E11" s="85">
        <f>7*4.5*2</f>
        <v>63</v>
      </c>
      <c r="F11" s="67" t="s">
        <v>53</v>
      </c>
      <c r="G11" s="84"/>
      <c r="H11" s="83"/>
      <c r="I11" s="31"/>
    </row>
    <row r="12" spans="2:19" ht="32.1" customHeight="1">
      <c r="B12" s="54" t="s">
        <v>75</v>
      </c>
      <c r="C12" s="70" t="s">
        <v>233</v>
      </c>
      <c r="D12" s="82"/>
      <c r="E12" s="85">
        <v>1</v>
      </c>
      <c r="F12" s="67" t="s">
        <v>69</v>
      </c>
      <c r="G12" s="84"/>
      <c r="H12" s="83"/>
      <c r="I12" s="31"/>
    </row>
    <row r="13" spans="2:19" ht="32.1" customHeight="1">
      <c r="B13" s="54" t="s">
        <v>76</v>
      </c>
      <c r="C13" s="70" t="s">
        <v>99</v>
      </c>
      <c r="D13" s="82"/>
      <c r="E13" s="85">
        <f>(9*2+7*4)*1</f>
        <v>46</v>
      </c>
      <c r="F13" s="67" t="s">
        <v>92</v>
      </c>
      <c r="G13" s="84"/>
      <c r="H13" s="83"/>
      <c r="I13" s="31"/>
    </row>
    <row r="14" spans="2:19" ht="32.1" customHeight="1">
      <c r="B14" s="54" t="s">
        <v>77</v>
      </c>
      <c r="C14" s="70" t="s">
        <v>100</v>
      </c>
      <c r="D14" s="82" t="s">
        <v>197</v>
      </c>
      <c r="E14" s="85">
        <v>5</v>
      </c>
      <c r="F14" s="67" t="s">
        <v>80</v>
      </c>
      <c r="G14" s="84"/>
      <c r="H14" s="83"/>
      <c r="I14" s="31"/>
    </row>
    <row r="15" spans="2:19" ht="32.1" customHeight="1">
      <c r="B15" s="55" t="s">
        <v>78</v>
      </c>
      <c r="C15" s="70" t="s">
        <v>41</v>
      </c>
      <c r="D15" s="86"/>
      <c r="E15" s="85">
        <v>1</v>
      </c>
      <c r="F15" s="67" t="s">
        <v>18</v>
      </c>
      <c r="G15" s="84"/>
      <c r="H15" s="83"/>
      <c r="I15" s="31"/>
    </row>
    <row r="16" spans="2:19" ht="32.1" customHeight="1">
      <c r="B16" s="55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6" orientation="landscape" useFirstPageNumber="1" r:id="rId1"/>
  <headerFooter alignWithMargins="0">
    <oddHeader>&amp;L（修繕内訳書）</oddHeader>
    <oddFooter>&amp;L&amp;"ＭＳ 明朝,標準"&amp;12（NO.&amp;P）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6"/>
  <sheetViews>
    <sheetView showZeros="0" view="pageBreakPreview" zoomScaleNormal="85" zoomScaleSheetLayoutView="75" workbookViewId="0">
      <selection activeCell="M11" sqref="M11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105</v>
      </c>
      <c r="C2" s="64" t="s">
        <v>102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 t="s">
        <v>54</v>
      </c>
      <c r="C3" s="81" t="s">
        <v>225</v>
      </c>
      <c r="D3" s="82" t="s">
        <v>224</v>
      </c>
      <c r="E3" s="85">
        <v>2</v>
      </c>
      <c r="F3" s="67" t="s">
        <v>69</v>
      </c>
      <c r="G3" s="84"/>
      <c r="H3" s="83"/>
      <c r="I3" s="31" t="s">
        <v>226</v>
      </c>
      <c r="N3" s="76"/>
      <c r="R3" s="72"/>
      <c r="S3" s="72"/>
    </row>
    <row r="4" spans="2:19" ht="32.1" customHeight="1">
      <c r="B4" s="54" t="s">
        <v>55</v>
      </c>
      <c r="C4" s="70" t="s">
        <v>180</v>
      </c>
      <c r="D4" s="82" t="s">
        <v>227</v>
      </c>
      <c r="E4" s="85">
        <v>7</v>
      </c>
      <c r="F4" s="67" t="s">
        <v>69</v>
      </c>
      <c r="G4" s="84"/>
      <c r="H4" s="83"/>
      <c r="I4" s="31" t="s">
        <v>218</v>
      </c>
      <c r="N4" s="72"/>
      <c r="R4" s="72"/>
      <c r="S4" s="72"/>
    </row>
    <row r="5" spans="2:19" ht="32.1" customHeight="1">
      <c r="B5" s="54" t="s">
        <v>56</v>
      </c>
      <c r="C5" s="70" t="s">
        <v>228</v>
      </c>
      <c r="D5" s="82" t="s">
        <v>229</v>
      </c>
      <c r="E5" s="85">
        <v>2</v>
      </c>
      <c r="F5" s="67" t="s">
        <v>69</v>
      </c>
      <c r="G5" s="84"/>
      <c r="H5" s="83"/>
      <c r="I5" s="31" t="s">
        <v>218</v>
      </c>
      <c r="N5" s="72"/>
      <c r="R5" s="72"/>
      <c r="S5" s="72"/>
    </row>
    <row r="6" spans="2:19" ht="32.1" customHeight="1">
      <c r="B6" s="54" t="s">
        <v>57</v>
      </c>
      <c r="C6" s="81" t="s">
        <v>203</v>
      </c>
      <c r="D6" s="82" t="s">
        <v>101</v>
      </c>
      <c r="E6" s="85">
        <v>2</v>
      </c>
      <c r="F6" s="67" t="s">
        <v>69</v>
      </c>
      <c r="G6" s="84"/>
      <c r="H6" s="83"/>
      <c r="I6" s="31"/>
    </row>
    <row r="7" spans="2:19" ht="32.1" customHeight="1">
      <c r="B7" s="54" t="s">
        <v>60</v>
      </c>
      <c r="C7" s="70" t="s">
        <v>103</v>
      </c>
      <c r="D7" s="82" t="s">
        <v>104</v>
      </c>
      <c r="E7" s="85"/>
      <c r="F7" s="67" t="s">
        <v>35</v>
      </c>
      <c r="G7" s="84"/>
      <c r="H7" s="83"/>
      <c r="I7" s="31"/>
    </row>
    <row r="8" spans="2:19" ht="32.1" customHeight="1">
      <c r="B8" s="54" t="s">
        <v>230</v>
      </c>
      <c r="C8" s="70" t="s">
        <v>41</v>
      </c>
      <c r="D8" s="87"/>
      <c r="E8" s="85">
        <v>1</v>
      </c>
      <c r="F8" s="67" t="s">
        <v>18</v>
      </c>
      <c r="G8" s="84"/>
      <c r="H8" s="83"/>
      <c r="I8" s="31"/>
    </row>
    <row r="9" spans="2:19" ht="32.1" customHeight="1">
      <c r="B9" s="54"/>
      <c r="C9" s="70"/>
      <c r="D9" s="82"/>
      <c r="E9" s="85"/>
      <c r="F9" s="67"/>
      <c r="G9" s="84"/>
      <c r="H9" s="83"/>
      <c r="I9" s="31"/>
    </row>
    <row r="10" spans="2:19" ht="32.1" customHeight="1">
      <c r="B10" s="54"/>
      <c r="C10" s="70"/>
      <c r="D10" s="82"/>
      <c r="E10" s="85"/>
      <c r="F10" s="67"/>
      <c r="G10" s="84"/>
      <c r="H10" s="83"/>
      <c r="I10" s="31"/>
    </row>
    <row r="11" spans="2:19" ht="32.1" customHeight="1">
      <c r="B11" s="54"/>
      <c r="C11" s="70"/>
      <c r="D11" s="82"/>
      <c r="E11" s="85"/>
      <c r="F11" s="67"/>
      <c r="G11" s="84"/>
      <c r="H11" s="83"/>
      <c r="I11" s="31"/>
    </row>
    <row r="12" spans="2:19" ht="32.1" customHeight="1">
      <c r="B12" s="54"/>
      <c r="C12" s="70"/>
      <c r="D12" s="82"/>
      <c r="E12" s="85"/>
      <c r="F12" s="67"/>
      <c r="G12" s="84"/>
      <c r="H12" s="83"/>
      <c r="I12" s="31"/>
    </row>
    <row r="13" spans="2:19" ht="32.1" customHeight="1">
      <c r="B13" s="54"/>
      <c r="C13" s="70"/>
      <c r="D13" s="86"/>
      <c r="E13" s="85"/>
      <c r="F13" s="67"/>
      <c r="G13" s="84"/>
      <c r="H13" s="83"/>
      <c r="I13" s="31"/>
    </row>
    <row r="14" spans="2:19" ht="32.1" customHeight="1">
      <c r="B14" s="54"/>
      <c r="C14" s="70"/>
      <c r="D14" s="82"/>
      <c r="E14" s="85"/>
      <c r="F14" s="67"/>
      <c r="G14" s="84"/>
      <c r="H14" s="83">
        <f>E14*G14</f>
        <v>0</v>
      </c>
      <c r="I14" s="31"/>
    </row>
    <row r="15" spans="2:19" ht="32.1" customHeight="1">
      <c r="B15" s="54"/>
      <c r="C15" s="70"/>
      <c r="D15" s="82"/>
      <c r="E15" s="85"/>
      <c r="F15" s="67"/>
      <c r="G15" s="84"/>
      <c r="H15" s="83">
        <f>E15*G15</f>
        <v>0</v>
      </c>
      <c r="I15" s="31"/>
    </row>
    <row r="16" spans="2:19" ht="32.1" customHeight="1">
      <c r="B16" s="55"/>
      <c r="C16" s="70"/>
      <c r="D16" s="82"/>
      <c r="E16" s="85"/>
      <c r="F16" s="67"/>
      <c r="G16" s="84"/>
      <c r="H16" s="83">
        <f>E16*G16</f>
        <v>0</v>
      </c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10" orientation="landscape" r:id="rId1"/>
  <headerFooter alignWithMargins="0">
    <oddHeader>&amp;L（修繕内訳書）</oddHeader>
    <oddFooter>&amp;L&amp;"ＭＳ 明朝,標準"&amp;12（NO.&amp;P）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6"/>
  <sheetViews>
    <sheetView showZeros="0" view="pageBreakPreview" zoomScaleNormal="85" zoomScaleSheetLayoutView="75" workbookViewId="0">
      <selection activeCell="K11" sqref="K11"/>
    </sheetView>
  </sheetViews>
  <sheetFormatPr defaultColWidth="9" defaultRowHeight="32.1" customHeight="1"/>
  <cols>
    <col min="1" max="1" width="3" style="60" customWidth="1"/>
    <col min="2" max="2" width="7.625" style="60" customWidth="1"/>
    <col min="3" max="3" width="37.5" style="63" customWidth="1"/>
    <col min="4" max="4" width="18.75" style="63" customWidth="1"/>
    <col min="5" max="5" width="10" style="63" customWidth="1"/>
    <col min="6" max="6" width="5" style="60" customWidth="1"/>
    <col min="7" max="7" width="16" style="69" customWidth="1"/>
    <col min="8" max="8" width="18.625" style="69" customWidth="1"/>
    <col min="9" max="9" width="21.25" style="63" customWidth="1"/>
    <col min="10" max="10" width="9" style="63"/>
    <col min="11" max="11" width="11.625" style="63" bestFit="1" customWidth="1"/>
    <col min="12" max="13" width="9" style="63"/>
    <col min="14" max="14" width="9.5" style="63" bestFit="1" customWidth="1"/>
    <col min="15" max="16384" width="9" style="63"/>
  </cols>
  <sheetData>
    <row r="1" spans="2:19" ht="32.1" customHeight="1">
      <c r="B1" s="61" t="s">
        <v>13</v>
      </c>
      <c r="C1" s="61" t="s">
        <v>21</v>
      </c>
      <c r="D1" s="45" t="s">
        <v>33</v>
      </c>
      <c r="E1" s="61" t="s">
        <v>34</v>
      </c>
      <c r="F1" s="61" t="s">
        <v>14</v>
      </c>
      <c r="G1" s="62" t="s">
        <v>15</v>
      </c>
      <c r="H1" s="62" t="s">
        <v>16</v>
      </c>
      <c r="I1" s="61" t="s">
        <v>17</v>
      </c>
    </row>
    <row r="2" spans="2:19" ht="32.1" customHeight="1">
      <c r="B2" s="54" t="s">
        <v>107</v>
      </c>
      <c r="C2" s="64" t="s">
        <v>82</v>
      </c>
      <c r="D2" s="65"/>
      <c r="E2" s="83"/>
      <c r="F2" s="67"/>
      <c r="G2" s="84"/>
      <c r="H2" s="83"/>
      <c r="I2" s="31"/>
      <c r="N2" s="72"/>
      <c r="R2" s="72"/>
      <c r="S2" s="72"/>
    </row>
    <row r="3" spans="2:19" ht="32.1" customHeight="1">
      <c r="B3" s="54" t="s">
        <v>54</v>
      </c>
      <c r="C3" s="81" t="s">
        <v>176</v>
      </c>
      <c r="D3" s="82" t="s">
        <v>182</v>
      </c>
      <c r="E3" s="85">
        <v>1</v>
      </c>
      <c r="F3" s="67" t="s">
        <v>69</v>
      </c>
      <c r="G3" s="84"/>
      <c r="H3" s="83"/>
      <c r="I3" s="31"/>
      <c r="N3" s="76"/>
      <c r="R3" s="72"/>
      <c r="S3" s="72"/>
    </row>
    <row r="4" spans="2:19" ht="32.1" customHeight="1">
      <c r="B4" s="54" t="s">
        <v>55</v>
      </c>
      <c r="C4" s="81" t="s">
        <v>177</v>
      </c>
      <c r="D4" s="82" t="s">
        <v>210</v>
      </c>
      <c r="E4" s="85">
        <v>2</v>
      </c>
      <c r="F4" s="67" t="s">
        <v>69</v>
      </c>
      <c r="G4" s="84"/>
      <c r="H4" s="83"/>
      <c r="I4" s="31"/>
      <c r="N4" s="72"/>
      <c r="R4" s="72"/>
      <c r="S4" s="72"/>
    </row>
    <row r="5" spans="2:19" ht="32.1" customHeight="1">
      <c r="B5" s="54" t="s">
        <v>56</v>
      </c>
      <c r="C5" s="81" t="s">
        <v>178</v>
      </c>
      <c r="D5" s="82" t="s">
        <v>108</v>
      </c>
      <c r="E5" s="85"/>
      <c r="F5" s="67" t="s">
        <v>35</v>
      </c>
      <c r="G5" s="84"/>
      <c r="H5" s="83"/>
      <c r="I5" s="31"/>
    </row>
    <row r="6" spans="2:19" ht="32.1" customHeight="1">
      <c r="B6" s="54" t="s">
        <v>181</v>
      </c>
      <c r="C6" s="70" t="s">
        <v>41</v>
      </c>
      <c r="D6" s="87"/>
      <c r="E6" s="85">
        <v>1</v>
      </c>
      <c r="F6" s="67" t="s">
        <v>18</v>
      </c>
      <c r="G6" s="84"/>
      <c r="H6" s="83"/>
      <c r="I6" s="31"/>
    </row>
    <row r="7" spans="2:19" ht="32.1" customHeight="1">
      <c r="B7" s="54"/>
      <c r="C7" s="81"/>
      <c r="D7" s="82"/>
      <c r="E7" s="85"/>
      <c r="F7" s="67"/>
      <c r="G7" s="84"/>
      <c r="H7" s="83"/>
      <c r="I7" s="31"/>
    </row>
    <row r="8" spans="2:19" ht="32.1" customHeight="1">
      <c r="B8" s="54"/>
      <c r="C8" s="81"/>
      <c r="D8" s="82"/>
      <c r="E8" s="85"/>
      <c r="F8" s="67"/>
      <c r="G8" s="84"/>
      <c r="H8" s="83"/>
      <c r="I8" s="31"/>
    </row>
    <row r="9" spans="2:19" ht="32.1" customHeight="1">
      <c r="B9" s="54"/>
      <c r="C9" s="70"/>
      <c r="D9" s="82"/>
      <c r="E9" s="85"/>
      <c r="F9" s="67"/>
      <c r="G9" s="84"/>
      <c r="H9" s="83"/>
      <c r="I9" s="31"/>
    </row>
    <row r="10" spans="2:19" ht="32.1" customHeight="1">
      <c r="B10" s="54"/>
      <c r="C10" s="70"/>
      <c r="D10" s="82"/>
      <c r="E10" s="85"/>
      <c r="F10" s="67"/>
      <c r="G10" s="84"/>
      <c r="H10" s="83"/>
      <c r="I10" s="31"/>
    </row>
    <row r="11" spans="2:19" ht="32.1" customHeight="1">
      <c r="B11" s="54"/>
      <c r="C11" s="70"/>
      <c r="D11" s="82"/>
      <c r="E11" s="85"/>
      <c r="F11" s="67"/>
      <c r="G11" s="84"/>
      <c r="H11" s="83"/>
      <c r="I11" s="31"/>
    </row>
    <row r="12" spans="2:19" ht="32.1" customHeight="1">
      <c r="B12" s="54"/>
      <c r="C12" s="70"/>
      <c r="D12" s="86"/>
      <c r="E12" s="85"/>
      <c r="F12" s="67"/>
      <c r="G12" s="84"/>
      <c r="H12" s="83"/>
      <c r="I12" s="31"/>
    </row>
    <row r="13" spans="2:19" ht="32.1" customHeight="1">
      <c r="B13" s="54"/>
      <c r="C13" s="70"/>
      <c r="D13" s="82"/>
      <c r="E13" s="85"/>
      <c r="F13" s="67"/>
      <c r="G13" s="84"/>
      <c r="H13" s="83"/>
      <c r="I13" s="31"/>
    </row>
    <row r="14" spans="2:19" ht="32.1" customHeight="1">
      <c r="B14" s="54"/>
      <c r="C14" s="70"/>
      <c r="D14" s="82"/>
      <c r="E14" s="85"/>
      <c r="F14" s="67"/>
      <c r="G14" s="84"/>
      <c r="H14" s="83"/>
      <c r="I14" s="31"/>
    </row>
    <row r="15" spans="2:19" ht="32.1" customHeight="1">
      <c r="B15" s="55"/>
      <c r="C15" s="70"/>
      <c r="D15" s="82"/>
      <c r="E15" s="85"/>
      <c r="F15" s="67"/>
      <c r="G15" s="84"/>
      <c r="H15" s="83"/>
      <c r="I15" s="31"/>
    </row>
    <row r="16" spans="2:19" ht="32.1" customHeight="1">
      <c r="B16" s="54"/>
      <c r="C16" s="70"/>
      <c r="D16" s="86"/>
      <c r="E16" s="85"/>
      <c r="F16" s="67"/>
      <c r="G16" s="84"/>
      <c r="H16" s="83"/>
      <c r="I16" s="31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11" orientation="landscape" r:id="rId1"/>
  <headerFooter alignWithMargins="0">
    <oddHeader>&amp;L（修繕内訳書）</oddHeader>
    <oddFooter>&amp;L&amp;"ＭＳ 明朝,標準"&amp;12（NO.&amp;P）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29</vt:i4>
      </vt:variant>
    </vt:vector>
  </HeadingPairs>
  <TitlesOfParts>
    <vt:vector size="45" baseType="lpstr">
      <vt:lpstr>表紙</vt:lpstr>
      <vt:lpstr>総括表</vt:lpstr>
      <vt:lpstr>内訳書</vt:lpstr>
      <vt:lpstr>B-1</vt:lpstr>
      <vt:lpstr>B-2</vt:lpstr>
      <vt:lpstr>B-3</vt:lpstr>
      <vt:lpstr>B-4</vt:lpstr>
      <vt:lpstr>B-5</vt:lpstr>
      <vt:lpstr>B-6</vt:lpstr>
      <vt:lpstr>B-7</vt:lpstr>
      <vt:lpstr>B-7a</vt:lpstr>
      <vt:lpstr>B-7b</vt:lpstr>
      <vt:lpstr>B-8</vt:lpstr>
      <vt:lpstr>B-8a</vt:lpstr>
      <vt:lpstr>B-8b</vt:lpstr>
      <vt:lpstr>B-8c</vt:lpstr>
      <vt:lpstr>'B-1'!Print_Area</vt:lpstr>
      <vt:lpstr>'B-2'!Print_Area</vt:lpstr>
      <vt:lpstr>'B-3'!Print_Area</vt:lpstr>
      <vt:lpstr>'B-4'!Print_Area</vt:lpstr>
      <vt:lpstr>'B-5'!Print_Area</vt:lpstr>
      <vt:lpstr>'B-6'!Print_Area</vt:lpstr>
      <vt:lpstr>'B-7'!Print_Area</vt:lpstr>
      <vt:lpstr>'B-7a'!Print_Area</vt:lpstr>
      <vt:lpstr>'B-7b'!Print_Area</vt:lpstr>
      <vt:lpstr>'B-8'!Print_Area</vt:lpstr>
      <vt:lpstr>'B-8a'!Print_Area</vt:lpstr>
      <vt:lpstr>'B-8b'!Print_Area</vt:lpstr>
      <vt:lpstr>'B-8c'!Print_Area</vt:lpstr>
      <vt:lpstr>総括表!Print_Area</vt:lpstr>
      <vt:lpstr>内訳書!Print_Area</vt:lpstr>
      <vt:lpstr>'B-1'!Print_Titles</vt:lpstr>
      <vt:lpstr>'B-2'!Print_Titles</vt:lpstr>
      <vt:lpstr>'B-3'!Print_Titles</vt:lpstr>
      <vt:lpstr>'B-4'!Print_Titles</vt:lpstr>
      <vt:lpstr>'B-5'!Print_Titles</vt:lpstr>
      <vt:lpstr>'B-6'!Print_Titles</vt:lpstr>
      <vt:lpstr>'B-7'!Print_Titles</vt:lpstr>
      <vt:lpstr>'B-7a'!Print_Titles</vt:lpstr>
      <vt:lpstr>'B-7b'!Print_Titles</vt:lpstr>
      <vt:lpstr>'B-8'!Print_Titles</vt:lpstr>
      <vt:lpstr>'B-8a'!Print_Titles</vt:lpstr>
      <vt:lpstr>'B-8b'!Print_Titles</vt:lpstr>
      <vt:lpstr>'B-8c'!Print_Titles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雅人</dc:creator>
  <cp:lastModifiedBy>小野 晟奈</cp:lastModifiedBy>
  <cp:lastPrinted>2025-05-07T03:08:28Z</cp:lastPrinted>
  <dcterms:created xsi:type="dcterms:W3CDTF">1999-09-13T06:26:59Z</dcterms:created>
  <dcterms:modified xsi:type="dcterms:W3CDTF">2025-05-14T00:51:58Z</dcterms:modified>
</cp:coreProperties>
</file>